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3980" windowHeight="8325" tabRatio="906" activeTab="0"/>
  </bookViews>
  <sheets>
    <sheet name="Inh.verz." sheetId="1" r:id="rId1"/>
    <sheet name="Vorbemerkung" sheetId="2" r:id="rId2"/>
    <sheet name="AII2-S3-2010" sheetId="3" r:id="rId3"/>
    <sheet name="AII2-S4_2010" sheetId="4" r:id="rId4"/>
    <sheet name="AII2-S5_2010" sheetId="5" r:id="rId5"/>
    <sheet name="AII2-S6_2010" sheetId="6" r:id="rId6"/>
    <sheet name="AII2-S7-2010" sheetId="7" r:id="rId7"/>
    <sheet name="AII2-S8-2010" sheetId="8" r:id="rId8"/>
    <sheet name="AII2-S9-2010" sheetId="9" r:id="rId9"/>
  </sheets>
  <definedNames>
    <definedName name="_xlnm.Print_Area" localSheetId="2">'AII2-S3-2010'!$A$1:$N$94</definedName>
    <definedName name="_xlnm.Print_Area" localSheetId="3">'AII2-S4_2010'!$A$1:$Q$77</definedName>
    <definedName name="_xlnm.Print_Area" localSheetId="4">'AII2-S5_2010'!$A$1:$P$124</definedName>
    <definedName name="_xlnm.Print_Area" localSheetId="5">'AII2-S6_2010'!$A$1:$Q$75</definedName>
    <definedName name="_xlnm.Print_Area" localSheetId="6">'AII2-S7-2010'!$A$1:$N$84</definedName>
    <definedName name="_xlnm.Print_Area" localSheetId="0">'Inh.verz.'!$A$1:$D$38</definedName>
    <definedName name="_xlnm.Print_Area" localSheetId="1">'Vorbemerkung'!$A$1:$A$23</definedName>
  </definedNames>
  <calcPr fullCalcOnLoad="1"/>
</workbook>
</file>

<file path=xl/sharedStrings.xml><?xml version="1.0" encoding="utf-8"?>
<sst xmlns="http://schemas.openxmlformats.org/spreadsheetml/2006/main" count="634" uniqueCount="321">
  <si>
    <t>Seite</t>
  </si>
  <si>
    <t>Inhaltsverzeichnis</t>
  </si>
  <si>
    <t>Gerichtliche Ehelösungen in Bayern seit 1900</t>
  </si>
  <si>
    <t>Eheschließungen und Ehelösungen in Bayern seit 1950</t>
  </si>
  <si>
    <t>Tabellen</t>
  </si>
  <si>
    <t>Geschiedene Ehen in Bayern seit 1950 nach der Ehedauer</t>
  </si>
  <si>
    <t>Schaubild</t>
  </si>
  <si>
    <t>Vorbemerkung</t>
  </si>
  <si>
    <t>1.</t>
  </si>
  <si>
    <t>2.</t>
  </si>
  <si>
    <t>3.</t>
  </si>
  <si>
    <t>4.</t>
  </si>
  <si>
    <t>5.</t>
  </si>
  <si>
    <t>6.</t>
  </si>
  <si>
    <t>7.</t>
  </si>
  <si>
    <t>8.</t>
  </si>
  <si>
    <t>9.</t>
  </si>
  <si>
    <t>10.</t>
  </si>
  <si>
    <t>Geschiedene Ehen in Bayern seit 1950 nach der Kinderzahl</t>
  </si>
  <si>
    <t>Geschiedene Ehen in Bayern 2010 nach dem Alter der Ehepartner</t>
  </si>
  <si>
    <t>Ehescheidungshäufigkeit 2010 in den kreisfreien Städten und Landkreisen Bayerns</t>
  </si>
  <si>
    <t>Geschiedene Ehen in Bayern seit 2008 nach dem Alter der Geschiedenen</t>
  </si>
  <si>
    <t xml:space="preserve">Geschiedene Ehen in Bayern seit 2008 nach dem Altersunterschied  
der Ehepartner                            </t>
  </si>
  <si>
    <t>Eheschließungen und geschiedene Ehen in Bayern seit 2008 nach Kreisen</t>
  </si>
  <si>
    <t>1. Gerichtliche Ehelösungen in Bayern seit 1900</t>
  </si>
  <si>
    <t>- Jeweiliger Gebietsstand, jedoch bis 1939 ohne Pfalz -</t>
  </si>
  <si>
    <t>Jahr</t>
  </si>
  <si>
    <t>Gerichtliche Ehelösungen</t>
  </si>
  <si>
    <t>insgesamt</t>
  </si>
  <si>
    <t>davon durch</t>
  </si>
  <si>
    <t>Scheidung der Ehe</t>
  </si>
  <si>
    <t xml:space="preserve">Aufhebung der Ehe </t>
  </si>
  <si>
    <t>Feststellung der                                    Nichtigkeit der Ehe</t>
  </si>
  <si>
    <t xml:space="preserve">Anzahl </t>
  </si>
  <si>
    <t>%</t>
  </si>
  <si>
    <t>Anzahl</t>
  </si>
  <si>
    <t>1900</t>
  </si>
  <si>
    <t>•</t>
  </si>
  <si>
    <t>1910</t>
  </si>
  <si>
    <t>1920</t>
  </si>
  <si>
    <t>1930</t>
  </si>
  <si>
    <t>1950</t>
  </si>
  <si>
    <t>1960</t>
  </si>
  <si>
    <t>1970</t>
  </si>
  <si>
    <t>1975</t>
  </si>
  <si>
    <t>1980</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</si>
  <si>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</si>
  <si>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</si>
  <si>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</si>
  <si>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</si>
  <si>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</si>
  <si>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</si>
  <si>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</si>
  <si>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</si>
  <si>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</si>
  <si>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</si>
  <si>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</si>
  <si>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</si>
  <si>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</si>
  <si>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</si>
  <si>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</si>
  <si>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</si>
  <si>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</si>
  <si>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</si>
  <si>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</si>
  <si>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</si>
  <si>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</si>
  <si>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</si>
  <si>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</si>
  <si>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</si>
  <si>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 xml:space="preserve">2009 *)  </t>
  </si>
  <si>
    <t>2010</t>
  </si>
  <si>
    <t>2. Eheschließungen und Ehelösungen in Bayern seit 1950</t>
  </si>
  <si>
    <t>- Jeweiliger Gebietsstand -</t>
  </si>
  <si>
    <r>
      <t>Gelöste Ehen</t>
    </r>
    <r>
      <rPr>
        <vertAlign val="superscript"/>
        <sz val="6"/>
        <rFont val="Jahrbuch"/>
        <family val="2"/>
      </rPr>
      <t xml:space="preserve"> ¹)  </t>
    </r>
  </si>
  <si>
    <t>Ge-                         schlossene                                  Ehen</t>
  </si>
  <si>
    <t>Überschuss                         der Ehe-                     schließungen                         bzw der Ehe-                                lösungen (-)</t>
  </si>
  <si>
    <t>davon</t>
  </si>
  <si>
    <t>durch Tod</t>
  </si>
  <si>
    <t>durch Scheidung</t>
  </si>
  <si>
    <r>
      <t>%</t>
    </r>
    <r>
      <rPr>
        <vertAlign val="superscript"/>
        <sz val="6"/>
        <rFont val="Jahrbuch"/>
        <family val="2"/>
      </rPr>
      <t xml:space="preserve"> 2)</t>
    </r>
  </si>
  <si>
    <r>
      <rPr>
        <vertAlign val="superscript"/>
        <sz val="6"/>
        <rFont val="Jahrbuch"/>
        <family val="2"/>
      </rPr>
      <t>1)</t>
    </r>
    <r>
      <rPr>
        <sz val="6"/>
        <rFont val="Jahrbuch"/>
        <family val="0"/>
      </rPr>
      <t xml:space="preserve">  Ohne gelöste Ehen durch Aufhebung bzw. Feststellung der Nichtigkeit. -</t>
    </r>
    <r>
      <rPr>
        <vertAlign val="superscript"/>
        <sz val="6"/>
        <rFont val="Jahrbuch"/>
        <family val="2"/>
      </rPr>
      <t xml:space="preserve"> 2)</t>
    </r>
    <r>
      <rPr>
        <sz val="6"/>
        <rFont val="Jahrbuch"/>
        <family val="0"/>
      </rPr>
      <t xml:space="preserve">  % der gelösten Ehen.</t>
    </r>
  </si>
  <si>
    <t>3. Geschiedene Ehen in Bayern seit 2008 nach dem Alter der Geschiedenen</t>
  </si>
  <si>
    <t>Alter von
… Jahren</t>
  </si>
  <si>
    <t>Geschiedene Männer</t>
  </si>
  <si>
    <t>Geschiedene Frauen</t>
  </si>
  <si>
    <t>2009 *)</t>
  </si>
  <si>
    <t xml:space="preserve">      unter</t>
  </si>
  <si>
    <t>20</t>
  </si>
  <si>
    <t xml:space="preserve">bis unter </t>
  </si>
  <si>
    <t>25</t>
  </si>
  <si>
    <t>bis unter</t>
  </si>
  <si>
    <t>30</t>
  </si>
  <si>
    <t>35</t>
  </si>
  <si>
    <t>40</t>
  </si>
  <si>
    <t>50</t>
  </si>
  <si>
    <t>60</t>
  </si>
  <si>
    <t>und mehr</t>
  </si>
  <si>
    <t>Insgesamt</t>
  </si>
  <si>
    <t>4. Geschiedene Ehen in Bayern 2010 nach dem Alter der Ehepartner</t>
  </si>
  <si>
    <r>
      <t xml:space="preserve">Alter der geschiedenen Frauen in Jahren </t>
    </r>
    <r>
      <rPr>
        <vertAlign val="superscript"/>
        <sz val="6"/>
        <rFont val="Arial"/>
        <family val="2"/>
      </rPr>
      <t xml:space="preserve">1)  </t>
    </r>
    <r>
      <rPr>
        <sz val="6"/>
        <rFont val="Arial"/>
        <family val="2"/>
      </rPr>
      <t xml:space="preserve">   </t>
    </r>
  </si>
  <si>
    <t>unter 20</t>
  </si>
  <si>
    <t>60                                     oder                                         mehr</t>
  </si>
  <si>
    <t>5. Geschiedene Ehen in Bayern seit 2008 nach dem Altersunterschied der Ehepartner</t>
  </si>
  <si>
    <t>Altersunterschied</t>
  </si>
  <si>
    <t>der Ehepartner</t>
  </si>
  <si>
    <t>Frau älter</t>
  </si>
  <si>
    <t xml:space="preserve"> davon um</t>
  </si>
  <si>
    <t/>
  </si>
  <si>
    <t>und mehr Jahre</t>
  </si>
  <si>
    <t>bis 15 Jahre</t>
  </si>
  <si>
    <t>Jahre</t>
  </si>
  <si>
    <t>gleichaltrig</t>
  </si>
  <si>
    <t>Mann älter</t>
  </si>
  <si>
    <t>davon um</t>
  </si>
  <si>
    <t>__________</t>
  </si>
  <si>
    <r>
      <t>1)</t>
    </r>
    <r>
      <rPr>
        <sz val="6"/>
        <rFont val="Jahrbuch"/>
        <family val="2"/>
      </rPr>
      <t xml:space="preserve"> Alter = Berichtsjahr - Geburtsjahr.</t>
    </r>
  </si>
  <si>
    <t xml:space="preserve">*) „Im Zusammenhang mit der vollständigen Neufassung der Anordnung über die Erhebung von statistischen Daten in Familiensachen zum 01. September 2009 </t>
  </si>
  <si>
    <t>6. Geschiedene Ehen in Bayern seit 1950 nach der Kinderzahl</t>
  </si>
  <si>
    <t>Geschiedene Ehen</t>
  </si>
  <si>
    <t>minderjährige Kinder aus geschiedenen Ehen</t>
  </si>
  <si>
    <t>ins-         gesamt</t>
  </si>
  <si>
    <t>davon mit</t>
  </si>
  <si>
    <t>davon aus geschiedenen Ehen mit</t>
  </si>
  <si>
    <t>keinem</t>
  </si>
  <si>
    <t>5 oder mehr</t>
  </si>
  <si>
    <t>je 1000             Scheidungen</t>
  </si>
  <si>
    <t>minderjährigen Kind (ern)</t>
  </si>
  <si>
    <t>7. Geschiedene Ehen in Bayern seit 1950 nach der Ehedauer</t>
  </si>
  <si>
    <t>Ehe-            scheidungen                      insgesamt</t>
  </si>
  <si>
    <t>Ehedauer in Jahren</t>
  </si>
  <si>
    <t>unter 5</t>
  </si>
  <si>
    <t>5 bis                           unter 10</t>
  </si>
  <si>
    <t>10 bis                                 unter 15</t>
  </si>
  <si>
    <t>15 bis                                                 unter 20</t>
  </si>
  <si>
    <t>20 bis                    unter 25</t>
  </si>
  <si>
    <t>25 oder mehr</t>
  </si>
  <si>
    <t xml:space="preserve"> </t>
  </si>
  <si>
    <t>8. Geschiedene Ehen in Bayern seit 2008 nach der Ehedauer und der gesetzlichen Grundlage</t>
  </si>
  <si>
    <t>Ehe-                             dauer                                    in                                            Jahren</t>
  </si>
  <si>
    <t>§ 1565 Abs. 1 + 2 BGB</t>
  </si>
  <si>
    <t>§ 1565 Abs. 1 BGB</t>
  </si>
  <si>
    <t>§ 1565 Abs. 1 + 1566 Abs. 2 BGB</t>
  </si>
  <si>
    <t>anderen Vorschriften</t>
  </si>
  <si>
    <t xml:space="preserve">  0</t>
  </si>
  <si>
    <t xml:space="preserve">  1</t>
  </si>
  <si>
    <t xml:space="preserve">  2</t>
  </si>
  <si>
    <t xml:space="preserve">  3</t>
  </si>
  <si>
    <t xml:space="preserve">  4</t>
  </si>
  <si>
    <t xml:space="preserve">  5</t>
  </si>
  <si>
    <t xml:space="preserve">  6</t>
  </si>
  <si>
    <t xml:space="preserve">  7</t>
  </si>
  <si>
    <t xml:space="preserve">  8</t>
  </si>
  <si>
    <t xml:space="preserve">  9</t>
  </si>
  <si>
    <t>10</t>
  </si>
  <si>
    <t>11</t>
  </si>
  <si>
    <t>12</t>
  </si>
  <si>
    <t>13</t>
  </si>
  <si>
    <t>14</t>
  </si>
  <si>
    <t>15</t>
  </si>
  <si>
    <t>16</t>
  </si>
  <si>
    <t>17</t>
  </si>
  <si>
    <t>18</t>
  </si>
  <si>
    <t>19</t>
  </si>
  <si>
    <t>21</t>
  </si>
  <si>
    <t>22</t>
  </si>
  <si>
    <t>23</t>
  </si>
  <si>
    <t>24</t>
  </si>
  <si>
    <t xml:space="preserve">25 und mehr </t>
  </si>
  <si>
    <t>9. Geschiedene Ehen in Bayern seit 2008 nach der gesetzlichen Grundlage und dem Antragsteller</t>
  </si>
  <si>
    <t>Gesetzliche Grundlage der Ehescheidung</t>
  </si>
  <si>
    <t>Geschiedene                                Ehen</t>
  </si>
  <si>
    <t>Das Verfahren wurde beantragt</t>
  </si>
  <si>
    <t>vom Mann</t>
  </si>
  <si>
    <t>von der Frau</t>
  </si>
  <si>
    <t>von beiden                            Ehepartnern</t>
  </si>
  <si>
    <t>ohne</t>
  </si>
  <si>
    <t>mit</t>
  </si>
  <si>
    <t xml:space="preserve">ohne </t>
  </si>
  <si>
    <t>Zustimmung der Frau</t>
  </si>
  <si>
    <t>Zustimmung des Mannes</t>
  </si>
  <si>
    <t>§ 1565 Abs. 1 BGB in Verbindung mit § 1565 Abs. 2 BGB</t>
  </si>
  <si>
    <t>§ 1565 Abs. 1 BGB in Verbindung mit § 1566 Abs. 2 BGB</t>
  </si>
  <si>
    <t>andere Vorschriften</t>
  </si>
  <si>
    <t>10. Eheschließungen und  geschiedene Ehen in Bayern seit 2008 nach Kreisen</t>
  </si>
  <si>
    <t>Gebiet</t>
  </si>
  <si>
    <t>Eheschließungen</t>
  </si>
  <si>
    <t>Oberbayern</t>
  </si>
  <si>
    <t>Kreisfreie Städte</t>
  </si>
  <si>
    <t>Ingolstadt</t>
  </si>
  <si>
    <t>München</t>
  </si>
  <si>
    <t>Rosenheim</t>
  </si>
  <si>
    <t>Zusammen</t>
  </si>
  <si>
    <t>Landkreise</t>
  </si>
  <si>
    <t>Altötting</t>
  </si>
  <si>
    <t>Berchtesgadener  Land</t>
  </si>
  <si>
    <t>Bad Tölz - Wolfratshausen</t>
  </si>
  <si>
    <t>Dachau</t>
  </si>
  <si>
    <t>Ebersberg</t>
  </si>
  <si>
    <t>Eichstätt</t>
  </si>
  <si>
    <t>Erding</t>
  </si>
  <si>
    <t>Freising</t>
  </si>
  <si>
    <t>Fürstenfeldbruck</t>
  </si>
  <si>
    <t>Garmisch - Partenkirchen</t>
  </si>
  <si>
    <t>Landsberg am Lech</t>
  </si>
  <si>
    <t>Miesbach</t>
  </si>
  <si>
    <t>Mühldorf a.Inn</t>
  </si>
  <si>
    <t>Neuburg - Schrobenhausen</t>
  </si>
  <si>
    <t>Pfaffenhofen a.d.Ilm</t>
  </si>
  <si>
    <t>Starnberg</t>
  </si>
  <si>
    <t>Traunstein</t>
  </si>
  <si>
    <t>Weilheim - Schongau</t>
  </si>
  <si>
    <t>Niederbayern</t>
  </si>
  <si>
    <t>Landshut</t>
  </si>
  <si>
    <t>Passau</t>
  </si>
  <si>
    <t>Straubing</t>
  </si>
  <si>
    <t>Deggendorf</t>
  </si>
  <si>
    <t>Freyung - Grafenau</t>
  </si>
  <si>
    <t>Kelheim</t>
  </si>
  <si>
    <t>Regen</t>
  </si>
  <si>
    <t>Rottal - Inn</t>
  </si>
  <si>
    <t>Straubing - Bogen</t>
  </si>
  <si>
    <t>Dingolfing - Landau</t>
  </si>
  <si>
    <t>Oberpfalz</t>
  </si>
  <si>
    <t>Amberg</t>
  </si>
  <si>
    <t>Regensburg</t>
  </si>
  <si>
    <t>Weiden i.d.OPf.</t>
  </si>
  <si>
    <r>
      <t>1)</t>
    </r>
    <r>
      <rPr>
        <sz val="6"/>
        <rFont val="Jahrbuch"/>
        <family val="0"/>
      </rPr>
      <t xml:space="preserve">   Auf 1 000 der durchschnittlichen Bevölkerung</t>
    </r>
  </si>
  <si>
    <t>noch 10. Eheschließungen und geschiedene Ehen in Bayern seit 2008 nach Kreisen</t>
  </si>
  <si>
    <t>noch:  Oberpfalz</t>
  </si>
  <si>
    <t>Amberg - Sulzbach</t>
  </si>
  <si>
    <t>Cham</t>
  </si>
  <si>
    <t>Neumarkt i.d.OPf.</t>
  </si>
  <si>
    <t>Neustadt a.d.Waldnaab</t>
  </si>
  <si>
    <t>Schwandorf</t>
  </si>
  <si>
    <t>Tirschenreuth</t>
  </si>
  <si>
    <t>Oberfranken</t>
  </si>
  <si>
    <t>Bamberg</t>
  </si>
  <si>
    <t>Bayreuth</t>
  </si>
  <si>
    <t>Coburg</t>
  </si>
  <si>
    <t>Hof</t>
  </si>
  <si>
    <t>Forchheim</t>
  </si>
  <si>
    <t>Kronach</t>
  </si>
  <si>
    <t>Kulmbach</t>
  </si>
  <si>
    <t>Lichtenfels</t>
  </si>
  <si>
    <t>Wunsiedel i.Fichtelgebirge</t>
  </si>
  <si>
    <t>Mittelfranken</t>
  </si>
  <si>
    <t>Ansbach</t>
  </si>
  <si>
    <t>Erlangen</t>
  </si>
  <si>
    <t>Fürth</t>
  </si>
  <si>
    <t>Nürnberg</t>
  </si>
  <si>
    <t>Schwabach</t>
  </si>
  <si>
    <t>Erlangen - Höchstadt</t>
  </si>
  <si>
    <t>Nürnberger Land</t>
  </si>
  <si>
    <t>Neustadt a.d.Aisch -</t>
  </si>
  <si>
    <t>Bad Windsheim</t>
  </si>
  <si>
    <t>Roth</t>
  </si>
  <si>
    <t>Weißenburg - Gunzenhausen</t>
  </si>
  <si>
    <r>
      <t>1)</t>
    </r>
    <r>
      <rPr>
        <sz val="6"/>
        <rFont val="Jahrbuch"/>
        <family val="2"/>
      </rPr>
      <t xml:space="preserve"> Auf 1 000 der durchschnittlichen Bevölkerung</t>
    </r>
  </si>
  <si>
    <t xml:space="preserve"> noch 10. Eheschließungen und  geschiedene Ehen in Bayern seit 2008 nach Kreisen</t>
  </si>
  <si>
    <t>Unterfranken</t>
  </si>
  <si>
    <t>Aschaffenburg</t>
  </si>
  <si>
    <t>Schweinfurt</t>
  </si>
  <si>
    <t>Würzburg</t>
  </si>
  <si>
    <t>Bad Kissingen</t>
  </si>
  <si>
    <t xml:space="preserve">Rhön - Grabfeld </t>
  </si>
  <si>
    <t>Haßberge</t>
  </si>
  <si>
    <t>Kitzingen</t>
  </si>
  <si>
    <t>Miltenberg</t>
  </si>
  <si>
    <t>Main - Spessart</t>
  </si>
  <si>
    <t>Schwaben</t>
  </si>
  <si>
    <t>Augsburg</t>
  </si>
  <si>
    <t>Kaufbeuren</t>
  </si>
  <si>
    <t>Kempten (Allgäu)</t>
  </si>
  <si>
    <t>Memmingen</t>
  </si>
  <si>
    <t>Aichach - Friedberg</t>
  </si>
  <si>
    <t>Dillingen a.d.Donau</t>
  </si>
  <si>
    <t>Günzburg</t>
  </si>
  <si>
    <t>Neu - Ulm</t>
  </si>
  <si>
    <t>Lindau (Bodensee)</t>
  </si>
  <si>
    <t>Ostallgäu</t>
  </si>
  <si>
    <t>Unterallgäu</t>
  </si>
  <si>
    <t>Donau - Ries</t>
  </si>
  <si>
    <t>Oberallgäu</t>
  </si>
  <si>
    <t>Bayern</t>
  </si>
  <si>
    <t xml:space="preserve">   Großstädte</t>
  </si>
  <si>
    <t xml:space="preserve">   übrige kreisfreie Städte</t>
  </si>
  <si>
    <t xml:space="preserve">   Landkreise</t>
  </si>
  <si>
    <t xml:space="preserve">   Oberbayern</t>
  </si>
  <si>
    <t xml:space="preserve">   Niederbayern</t>
  </si>
  <si>
    <t xml:space="preserve">   Oberpfalz</t>
  </si>
  <si>
    <t xml:space="preserve">   Oberfranken</t>
  </si>
  <si>
    <t xml:space="preserve">   Mittelfranken</t>
  </si>
  <si>
    <t xml:space="preserve">   Unterfranken</t>
  </si>
  <si>
    <t xml:space="preserve">   Schwaben</t>
  </si>
  <si>
    <r>
      <t xml:space="preserve"> </t>
    </r>
    <r>
      <rPr>
        <vertAlign val="superscript"/>
        <sz val="6"/>
        <rFont val="Jahrbuch"/>
        <family val="2"/>
      </rPr>
      <t>1)</t>
    </r>
    <r>
      <rPr>
        <sz val="6"/>
        <rFont val="Jahrbuch"/>
        <family val="2"/>
      </rPr>
      <t xml:space="preserve"> Auf 1 000 der durchschnittlichen Bevölkerung</t>
    </r>
  </si>
  <si>
    <t>Großstädte: München, Nürnberg, Augsburg, Würzburg, Regensburg, Ingolstadt, Fürth, Erlangen</t>
  </si>
  <si>
    <t>Urteile in Ehesachen werden seit dem 1. Juli 1977 nach dem neuen Eherecht erlassen, das durch das erste Gesetz zur Reform des Ehe- und Familienrechts (1. EheRG) vom 14. Juni 1976 (BGBI I S. 1421) eingeführt wurde. Der nachstehende Auszug aus dem Bürgerlichen Gesetzbuch entspricht diesem Gesetz.</t>
  </si>
  <si>
    <t>§ 1565</t>
  </si>
  <si>
    <t>1) Eine Ehe kann geschieden werden, wenn sie gescheitert ist. Die Ehe ist gescheitert, wenn die Lebensgemeinschaft der Ehegatten nicht mehr besteht und nicht erwartet werden kann, dass die  Ehegatten sie wieder herstellen.</t>
  </si>
  <si>
    <t>2) Leben die Ehegatten noch nicht ein Jahr getrennt, so kann die Ehe nur geschieden werden, wenn die Fortsetzung der Ehe für den Antragsteller aus Gründen, die in der Person des anderen Ehegatten liegen, eine unzumutbare Härte darstellen würde.</t>
  </si>
  <si>
    <t>§ 1566</t>
  </si>
  <si>
    <t>1) Es wird unwiderlegbar vermutet, dass eine Ehe gescheitert ist, wenn die Ehegatten seit einem Jahr getrennt leben und beide Ehegatten die Scheidung beantragen oder der Antragsgegner der Scheidung zustimmt.</t>
  </si>
  <si>
    <t>2) Es wird unwiderlegbar vermutet, daß die Ehe gescheitert ist, wenn die Ehegatten seit drei Jahren getrennt leben.</t>
  </si>
  <si>
    <t>§ 1567</t>
  </si>
  <si>
    <t>1) Die Ehegatten leben getrennt, wenn zwischen ihnen keine häusliche Gemeinschaft besteht und ein Ehegatte sie erkennbar nicht herstellen will, weil er die eheliche Lebensgemeinschaft ablehnt. Die häusliche Gemeinschaft besteht auch dann nicht mehr, wenn die Ehegatten innerhalb der ehelichen Wohnung getrennt leben.</t>
  </si>
  <si>
    <t>2) Ein Zusammenleben über kürzere Zeit, das der Versöhnung der Ehegatten dienen soll, unterbricht oder hemmt die in § 1566 bestimmten Fristen nicht.</t>
  </si>
  <si>
    <t>§ 1568</t>
  </si>
  <si>
    <t>1) Die Ehe soll nicht geschieden werden, obwohl sie gescheitert ist, wenn und solange die Aufrechterhaltung der Ehe im Interesse der aus der Ehe hervorgegangenen minderjährigen Kinder aus besonderen Gründen ausnahmsweise notwendig ist oder wenn und solange die Scheidung für den Antragsgegner, der sie ablehnt, auf Grund außergewöhnlicher Umstände eine so schwere Härte darstellen würde, dass die Aufrechterhaltung der Ehe auch unter Berücksichtigung der Belange des Antragstellers ausnahmsweise geboten erscheint.</t>
  </si>
  <si>
    <t>2) Absatz 1 ist nicht anzuwenden, wenn die Ehegatten länger als fünf Jahre getrennt leben.</t>
  </si>
  <si>
    <t>*) „Im Zusammenhang mit der vollständigen Neufassung der Anordnung über die Erhebung von statistischen Daten in Familiensachen zum 01. September 2009 im Zuge des FGG-Reformgesetzes und der Umstellung des Geschäftsstellenautomationssystems bei den meldenden Berichtsstellen, ist in der Ehelösungsstatistik für das Jahr 2009 in Bayern von einer Untererfassung von schätzungsweise 1 900 Fällen auszugehen.“</t>
  </si>
  <si>
    <t xml:space="preserve">    im Zuge des FGG-Reformgesetzes und der Umstellung des Geschäftsstellenautomationssystems bei den meldenden Berichtsstellen, ist  in der Ehelösungs- </t>
  </si>
  <si>
    <t>davon geschieden nach</t>
  </si>
  <si>
    <t xml:space="preserve">Geschiedene Ehen in Bayern seit 2008 nach der Ehedauer                                       und der gesetzlichen Grundlage                        </t>
  </si>
  <si>
    <t xml:space="preserve">Geschiedene Ehen in Bayern seit 2008 nach der gesetzlichen Grundlage                                      und  dem Antragsteller           </t>
  </si>
  <si>
    <t>2009*)</t>
  </si>
  <si>
    <r>
      <t>auf 1 000</t>
    </r>
    <r>
      <rPr>
        <vertAlign val="superscript"/>
        <sz val="7"/>
        <rFont val="Jahrbuch"/>
        <family val="2"/>
      </rPr>
      <t xml:space="preserve">1) </t>
    </r>
  </si>
  <si>
    <t xml:space="preserve">    statistik für das Jahr 2009 in Bayern von einer Untererfassung von schätzungsweise 1 900 Fällen auszugehen.“ </t>
  </si>
  <si>
    <t xml:space="preserve">2009*) </t>
  </si>
  <si>
    <r>
      <t>2009</t>
    </r>
    <r>
      <rPr>
        <b/>
        <vertAlign val="superscript"/>
        <sz val="8"/>
        <rFont val="Arial"/>
        <family val="2"/>
      </rPr>
      <t>*)</t>
    </r>
  </si>
  <si>
    <r>
      <t xml:space="preserve">   Alter der geschiedenen Männer                            in Jahren</t>
    </r>
    <r>
      <rPr>
        <vertAlign val="superscript"/>
        <sz val="6"/>
        <rFont val="Arial"/>
        <family val="2"/>
      </rPr>
      <t>1)</t>
    </r>
  </si>
</sst>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numFmt numFmtId="165" formatCode="&quot;Ja&quot;;&quot;Ja&quot;;&quot;Nein&quot;"/>
    <numFmt numFmtId="166" formatCode="&quot;Wahr&quot;;&quot;Wahr&quot;;&quot;Falsch&quot;"/>
    <numFmt numFmtId="167" formatCode="&quot;Ein&quot;;&quot;Ein&quot;;&quot;Aus&quot;"/>
    <numFmt numFmtId="168" formatCode="[$€-2]\ #,##0.00_);[Red]\([$€-2]\ #,##0.00\)"/>
    <numFmt numFmtId="169" formatCode="@\ *."/>
    <numFmt numFmtId="170" formatCode="#0.0\ \ ;@\ \ "/>
    <numFmt numFmtId="171" formatCode="##\ ##0\ \ \ \ "/>
    <numFmt numFmtId="172" formatCode="0.0"/>
    <numFmt numFmtId="173" formatCode="##\ ##0\ \ "/>
    <numFmt numFmtId="174" formatCode="##.0\ \ "/>
    <numFmt numFmtId="175" formatCode="##\ \ "/>
    <numFmt numFmtId="176" formatCode="0.0\ \ "/>
    <numFmt numFmtId="177" formatCode="##0\ \ "/>
    <numFmt numFmtId="178" formatCode="#0.0\ \ "/>
    <numFmt numFmtId="179" formatCode="##\ ##0\ ;\-##\ ##0\ ;\-\ \ ;@"/>
    <numFmt numFmtId="180" formatCode="#0.0\ \ \ \ "/>
    <numFmt numFmtId="181" formatCode="##\ ##0\ \ \ "/>
    <numFmt numFmtId="182" formatCode="\ ##\ ##0\ \ \ "/>
    <numFmt numFmtId="183" formatCode="#0\ ##0\ \ \ "/>
    <numFmt numFmtId="184" formatCode="\ #\ ##0\ \ \ "/>
    <numFmt numFmtId="185" formatCode="#.0\ \ "/>
    <numFmt numFmtId="186" formatCode=";;;@\ *."/>
    <numFmt numFmtId="187" formatCode="#\ ##0"/>
    <numFmt numFmtId="188" formatCode="##\ ##0\ ;\-##\ ##0\ \ ;\-\ \ "/>
    <numFmt numFmtId="189" formatCode="##\ ##0\ ;\-##\ ##0\ \ ;\-\ \ \ "/>
    <numFmt numFmtId="190" formatCode="##\ ##0\ \ \ ;\-##\ ##0\ \ ;\-\ \ \ "/>
    <numFmt numFmtId="191" formatCode="#\ ##0\ \ \ "/>
    <numFmt numFmtId="192" formatCode="#\ ##0\ \ "/>
    <numFmt numFmtId="193" formatCode="##.0\ \ \ "/>
    <numFmt numFmtId="194" formatCode="##0\ \ \ "/>
    <numFmt numFmtId="195" formatCode="0\ "/>
    <numFmt numFmtId="196" formatCode="##\ ##0\ \ ;\-##\ ##0\ \ ;\-\ \ "/>
    <numFmt numFmtId="197" formatCode="0.0\ "/>
    <numFmt numFmtId="198" formatCode="##\ ##0\ "/>
    <numFmt numFmtId="199" formatCode="0.0\ \ \ \ "/>
    <numFmt numFmtId="200" formatCode="@\ "/>
    <numFmt numFmtId="201" formatCode="0.0\ \ \ "/>
    <numFmt numFmtId="202" formatCode="#0.0\ "/>
  </numFmts>
  <fonts count="74">
    <font>
      <sz val="10"/>
      <name val="Arial"/>
      <family val="0"/>
    </font>
    <font>
      <b/>
      <sz val="10"/>
      <name val="Arial"/>
      <family val="0"/>
    </font>
    <font>
      <sz val="10"/>
      <name val="Times New Roman"/>
      <family val="0"/>
    </font>
    <font>
      <b/>
      <sz val="8"/>
      <name val="Arial"/>
      <family val="0"/>
    </font>
    <font>
      <sz val="6"/>
      <name val="Arial"/>
      <family val="0"/>
    </font>
    <font>
      <sz val="6"/>
      <name val="Jahrbuch"/>
      <family val="0"/>
    </font>
    <font>
      <sz val="8"/>
      <name val="Arial"/>
      <family val="2"/>
    </font>
    <font>
      <b/>
      <sz val="8"/>
      <color indexed="10"/>
      <name val="Arial"/>
      <family val="2"/>
    </font>
    <font>
      <i/>
      <sz val="6"/>
      <name val="Arial"/>
      <family val="2"/>
    </font>
    <font>
      <vertAlign val="superscript"/>
      <sz val="6"/>
      <name val="Jahrbuch"/>
      <family val="2"/>
    </font>
    <font>
      <sz val="6"/>
      <color indexed="53"/>
      <name val="Arial"/>
      <family val="0"/>
    </font>
    <font>
      <sz val="6"/>
      <name val="Times New Roman"/>
      <family val="1"/>
    </font>
    <font>
      <b/>
      <sz val="6"/>
      <name val="Arial"/>
      <family val="2"/>
    </font>
    <font>
      <b/>
      <i/>
      <sz val="6"/>
      <name val="Arial"/>
      <family val="2"/>
    </font>
    <font>
      <sz val="7"/>
      <name val="Arial"/>
      <family val="0"/>
    </font>
    <font>
      <b/>
      <sz val="7"/>
      <name val="Arial"/>
      <family val="0"/>
    </font>
    <font>
      <b/>
      <sz val="7"/>
      <color indexed="17"/>
      <name val="Arial"/>
      <family val="0"/>
    </font>
    <font>
      <sz val="9"/>
      <name val="Times New Roman"/>
      <family val="1"/>
    </font>
    <font>
      <vertAlign val="superscript"/>
      <sz val="6"/>
      <name val="Arial"/>
      <family val="2"/>
    </font>
    <font>
      <sz val="6"/>
      <color indexed="17"/>
      <name val="Arial"/>
      <family val="0"/>
    </font>
    <font>
      <b/>
      <i/>
      <sz val="7"/>
      <name val="Arial"/>
      <family val="2"/>
    </font>
    <font>
      <i/>
      <sz val="7"/>
      <name val="Arial"/>
      <family val="2"/>
    </font>
    <font>
      <sz val="6"/>
      <color indexed="12"/>
      <name val="Arial"/>
      <family val="0"/>
    </font>
    <font>
      <sz val="6"/>
      <color indexed="8"/>
      <name val="Arial"/>
      <family val="2"/>
    </font>
    <font>
      <b/>
      <sz val="10"/>
      <name val="Times New Roman"/>
      <family val="1"/>
    </font>
    <font>
      <sz val="7"/>
      <name val="Times New Roman"/>
      <family val="1"/>
    </font>
    <font>
      <b/>
      <vertAlign val="superscript"/>
      <sz val="8"/>
      <name val="Arial"/>
      <family val="2"/>
    </font>
    <font>
      <i/>
      <sz val="10"/>
      <name val="Times New Roman"/>
      <family val="0"/>
    </font>
    <font>
      <b/>
      <sz val="7"/>
      <name val="Times New Roman"/>
      <family val="0"/>
    </font>
    <font>
      <sz val="7"/>
      <color indexed="17"/>
      <name val="Arial"/>
      <family val="2"/>
    </font>
    <font>
      <sz val="6"/>
      <color indexed="10"/>
      <name val="Arial"/>
      <family val="2"/>
    </font>
    <font>
      <sz val="16"/>
      <name val="Arial"/>
      <family val="2"/>
    </font>
    <font>
      <sz val="7"/>
      <name val="Jahrbuch"/>
      <family val="2"/>
    </font>
    <font>
      <vertAlign val="superscript"/>
      <sz val="7"/>
      <name val="Jahrbuch"/>
      <family val="2"/>
    </font>
    <font>
      <sz val="7"/>
      <color indexed="12"/>
      <name val="Arial"/>
      <family val="2"/>
    </font>
    <font>
      <sz val="10"/>
      <name val="Jahrbuch"/>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6"/>
      <color indexed="3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6"/>
      <color rgb="FFFF0000"/>
      <name val="Arial"/>
      <family val="2"/>
    </font>
    <font>
      <sz val="6"/>
      <color rgb="FF0070C0"/>
      <name val="Arial"/>
      <family val="2"/>
    </font>
    <font>
      <sz val="6"/>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protection/>
    </xf>
    <xf numFmtId="186" fontId="5" fillId="0" borderId="0">
      <alignment vertical="center"/>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481">
    <xf numFmtId="0" fontId="0" fillId="0" borderId="0" xfId="0" applyAlignment="1">
      <alignment/>
    </xf>
    <xf numFmtId="0" fontId="3" fillId="0" borderId="0" xfId="51" applyFont="1" applyAlignment="1">
      <alignment horizontal="center" vertical="center"/>
      <protection/>
    </xf>
    <xf numFmtId="0" fontId="3" fillId="0" borderId="0" xfId="51" applyFont="1" applyAlignment="1">
      <alignment vertical="center"/>
      <protection/>
    </xf>
    <xf numFmtId="0" fontId="2" fillId="0" borderId="0" xfId="51" applyAlignment="1">
      <alignment vertical="center"/>
      <protection/>
    </xf>
    <xf numFmtId="0" fontId="4" fillId="0" borderId="0" xfId="51" applyFont="1" applyAlignment="1">
      <alignment vertical="center"/>
      <protection/>
    </xf>
    <xf numFmtId="0" fontId="4" fillId="0" borderId="10" xfId="51" applyFont="1" applyBorder="1" applyAlignment="1">
      <alignment horizontal="center" vertical="center"/>
      <protection/>
    </xf>
    <xf numFmtId="0" fontId="4" fillId="0" borderId="0" xfId="51" applyFont="1" applyFill="1" applyAlignment="1">
      <alignment vertical="center"/>
      <protection/>
    </xf>
    <xf numFmtId="0" fontId="4" fillId="0" borderId="11" xfId="51" applyFont="1" applyBorder="1" applyAlignment="1">
      <alignment horizontal="centerContinuous" vertical="center"/>
      <protection/>
    </xf>
    <xf numFmtId="0" fontId="4" fillId="0" borderId="12" xfId="51" applyFont="1" applyBorder="1" applyAlignment="1">
      <alignment horizontal="centerContinuous" vertical="center"/>
      <protection/>
    </xf>
    <xf numFmtId="0" fontId="4" fillId="0" borderId="12" xfId="51" applyFont="1" applyBorder="1" applyAlignment="1">
      <alignment horizontal="center" vertical="center"/>
      <protection/>
    </xf>
    <xf numFmtId="0" fontId="2" fillId="0" borderId="0" xfId="51" applyBorder="1" applyAlignment="1">
      <alignment vertical="center"/>
      <protection/>
    </xf>
    <xf numFmtId="0" fontId="2" fillId="0" borderId="13" xfId="51" applyBorder="1" applyAlignment="1">
      <alignment vertical="center"/>
      <protection/>
    </xf>
    <xf numFmtId="169" fontId="5" fillId="0" borderId="0" xfId="51" applyNumberFormat="1" applyFont="1" applyFill="1" applyBorder="1" applyAlignment="1" quotePrefix="1">
      <alignment horizontal="left" vertical="center"/>
      <protection/>
    </xf>
    <xf numFmtId="0" fontId="4" fillId="0" borderId="13" xfId="51" applyFont="1" applyBorder="1" applyAlignment="1">
      <alignment vertical="center"/>
      <protection/>
    </xf>
    <xf numFmtId="170" fontId="5" fillId="0" borderId="0" xfId="51" applyNumberFormat="1" applyFont="1" applyAlignment="1">
      <alignment horizontal="right" vertical="center"/>
      <protection/>
    </xf>
    <xf numFmtId="170" fontId="5" fillId="0" borderId="0" xfId="51" applyNumberFormat="1" applyFont="1" applyFill="1" applyAlignment="1">
      <alignment horizontal="right" vertical="center"/>
      <protection/>
    </xf>
    <xf numFmtId="171" fontId="4" fillId="0" borderId="0" xfId="51" applyNumberFormat="1" applyFont="1" applyAlignment="1">
      <alignment vertical="center"/>
      <protection/>
    </xf>
    <xf numFmtId="172" fontId="6" fillId="0" borderId="0" xfId="51" applyNumberFormat="1" applyFont="1" applyFill="1" applyAlignment="1">
      <alignment horizontal="center" vertical="center"/>
      <protection/>
    </xf>
    <xf numFmtId="0" fontId="6" fillId="0" borderId="0" xfId="51" applyFont="1" applyAlignment="1">
      <alignment vertical="center"/>
      <protection/>
    </xf>
    <xf numFmtId="0" fontId="7" fillId="0" borderId="0" xfId="51" applyFont="1" applyAlignment="1">
      <alignment vertical="center"/>
      <protection/>
    </xf>
    <xf numFmtId="173" fontId="4" fillId="0" borderId="0" xfId="51" applyNumberFormat="1" applyFont="1" applyAlignment="1">
      <alignment vertical="center"/>
      <protection/>
    </xf>
    <xf numFmtId="173" fontId="8" fillId="0" borderId="0" xfId="51" applyNumberFormat="1" applyFont="1" applyFill="1" applyAlignment="1">
      <alignment vertical="center"/>
      <protection/>
    </xf>
    <xf numFmtId="173" fontId="8" fillId="0" borderId="0" xfId="51" applyNumberFormat="1" applyFont="1" applyAlignment="1">
      <alignment vertical="center"/>
      <protection/>
    </xf>
    <xf numFmtId="174" fontId="8" fillId="0" borderId="0" xfId="51" applyNumberFormat="1" applyFont="1" applyAlignment="1">
      <alignment vertical="center"/>
      <protection/>
    </xf>
    <xf numFmtId="175" fontId="4" fillId="0" borderId="0" xfId="51" applyNumberFormat="1" applyFont="1" applyAlignment="1">
      <alignment vertical="center"/>
      <protection/>
    </xf>
    <xf numFmtId="176" fontId="8" fillId="0" borderId="0" xfId="51" applyNumberFormat="1" applyFont="1" applyFill="1" applyAlignment="1">
      <alignment vertical="center"/>
      <protection/>
    </xf>
    <xf numFmtId="176" fontId="8" fillId="0" borderId="0" xfId="51" applyNumberFormat="1" applyFont="1" applyAlignment="1">
      <alignment vertical="center"/>
      <protection/>
    </xf>
    <xf numFmtId="177" fontId="8" fillId="0" borderId="0" xfId="51" applyNumberFormat="1" applyFont="1" applyAlignment="1">
      <alignment vertical="center"/>
      <protection/>
    </xf>
    <xf numFmtId="178" fontId="8" fillId="0" borderId="0" xfId="51" applyNumberFormat="1" applyFont="1" applyAlignment="1">
      <alignment vertical="center"/>
      <protection/>
    </xf>
    <xf numFmtId="0" fontId="2" fillId="0" borderId="13" xfId="51" applyBorder="1">
      <alignment/>
      <protection/>
    </xf>
    <xf numFmtId="0" fontId="2" fillId="0" borderId="0" xfId="51" applyBorder="1">
      <alignment/>
      <protection/>
    </xf>
    <xf numFmtId="173" fontId="4" fillId="0" borderId="14" xfId="51" applyNumberFormat="1" applyFont="1" applyBorder="1" applyAlignment="1">
      <alignment vertical="center"/>
      <protection/>
    </xf>
    <xf numFmtId="179" fontId="4" fillId="0" borderId="0" xfId="51" applyNumberFormat="1" applyFont="1" applyAlignment="1">
      <alignment vertical="center"/>
      <protection/>
    </xf>
    <xf numFmtId="0" fontId="2" fillId="0" borderId="0" xfId="51">
      <alignment/>
      <protection/>
    </xf>
    <xf numFmtId="173" fontId="8" fillId="0" borderId="0" xfId="51" applyNumberFormat="1" applyFont="1" applyBorder="1" applyAlignment="1">
      <alignment vertical="center"/>
      <protection/>
    </xf>
    <xf numFmtId="178" fontId="8" fillId="0" borderId="0" xfId="51" applyNumberFormat="1" applyFont="1" applyBorder="1" applyAlignment="1">
      <alignment vertical="center"/>
      <protection/>
    </xf>
    <xf numFmtId="173" fontId="4" fillId="0" borderId="0" xfId="51" applyNumberFormat="1" applyFont="1" applyBorder="1" applyAlignment="1">
      <alignment vertical="center"/>
      <protection/>
    </xf>
    <xf numFmtId="171" fontId="4" fillId="0" borderId="0" xfId="51" applyNumberFormat="1" applyFont="1" applyFill="1" applyBorder="1" applyAlignment="1">
      <alignment vertical="center"/>
      <protection/>
    </xf>
    <xf numFmtId="173" fontId="4" fillId="0" borderId="0" xfId="51" applyNumberFormat="1" applyFont="1" applyFill="1" applyBorder="1" applyAlignment="1">
      <alignment vertical="center"/>
      <protection/>
    </xf>
    <xf numFmtId="169" fontId="5" fillId="0" borderId="0" xfId="51" applyNumberFormat="1" applyFont="1" applyFill="1" applyBorder="1" applyAlignment="1">
      <alignment horizontal="left" vertical="center"/>
      <protection/>
    </xf>
    <xf numFmtId="173" fontId="8" fillId="0" borderId="0" xfId="51" applyNumberFormat="1" applyFont="1" applyFill="1" applyBorder="1" applyAlignment="1">
      <alignment vertical="center"/>
      <protection/>
    </xf>
    <xf numFmtId="178" fontId="8" fillId="0" borderId="0" xfId="51" applyNumberFormat="1" applyFont="1" applyFill="1" applyBorder="1" applyAlignment="1">
      <alignment vertical="center"/>
      <protection/>
    </xf>
    <xf numFmtId="169" fontId="5" fillId="0" borderId="0" xfId="51" applyNumberFormat="1" applyFont="1" applyFill="1" applyBorder="1" applyAlignment="1">
      <alignment horizontal="left" vertical="center"/>
      <protection/>
    </xf>
    <xf numFmtId="169" fontId="4" fillId="0" borderId="0" xfId="51" applyNumberFormat="1" applyFont="1" applyAlignment="1">
      <alignment vertical="center"/>
      <protection/>
    </xf>
    <xf numFmtId="180" fontId="8" fillId="0" borderId="0" xfId="51" applyNumberFormat="1" applyFont="1" applyBorder="1" applyAlignment="1">
      <alignment vertical="center"/>
      <protection/>
    </xf>
    <xf numFmtId="169" fontId="4" fillId="0" borderId="0" xfId="51" applyNumberFormat="1" applyFont="1" applyAlignment="1" quotePrefix="1">
      <alignment vertical="center"/>
      <protection/>
    </xf>
    <xf numFmtId="181" fontId="4" fillId="0" borderId="0" xfId="51" applyNumberFormat="1" applyFont="1" applyAlignment="1">
      <alignment vertical="center"/>
      <protection/>
    </xf>
    <xf numFmtId="182" fontId="4" fillId="0" borderId="0" xfId="51" applyNumberFormat="1" applyFont="1" applyAlignment="1">
      <alignment vertical="center"/>
      <protection/>
    </xf>
    <xf numFmtId="0" fontId="0" fillId="0" borderId="0" xfId="51" applyFont="1" applyAlignment="1">
      <alignment vertical="center"/>
      <protection/>
    </xf>
    <xf numFmtId="183" fontId="4" fillId="0" borderId="0" xfId="51" applyNumberFormat="1" applyFont="1" applyAlignment="1">
      <alignment vertical="center"/>
      <protection/>
    </xf>
    <xf numFmtId="184" fontId="4" fillId="0" borderId="0" xfId="51" applyNumberFormat="1" applyFont="1">
      <alignment/>
      <protection/>
    </xf>
    <xf numFmtId="184" fontId="4" fillId="0" borderId="0" xfId="51" applyNumberFormat="1" applyFont="1" applyAlignment="1">
      <alignment vertical="center"/>
      <protection/>
    </xf>
    <xf numFmtId="185" fontId="8" fillId="0" borderId="0" xfId="51" applyNumberFormat="1" applyFont="1" applyBorder="1" applyAlignment="1">
      <alignment vertical="center"/>
      <protection/>
    </xf>
    <xf numFmtId="169" fontId="4" fillId="0" borderId="0" xfId="51" applyNumberFormat="1" applyFont="1" applyBorder="1" applyAlignment="1" quotePrefix="1">
      <alignment vertical="center"/>
      <protection/>
    </xf>
    <xf numFmtId="169" fontId="4" fillId="0" borderId="0" xfId="51" applyNumberFormat="1" applyFont="1" applyAlignment="1">
      <alignment vertical="center"/>
      <protection/>
    </xf>
    <xf numFmtId="171" fontId="4" fillId="0" borderId="0" xfId="51" applyNumberFormat="1" applyFont="1" applyFill="1" applyAlignment="1">
      <alignment vertical="center"/>
      <protection/>
    </xf>
    <xf numFmtId="181" fontId="4" fillId="0" borderId="0" xfId="51" applyNumberFormat="1" applyFont="1" applyFill="1" applyAlignment="1">
      <alignment vertical="center"/>
      <protection/>
    </xf>
    <xf numFmtId="185" fontId="8" fillId="0" borderId="0" xfId="51" applyNumberFormat="1" applyFont="1" applyFill="1" applyBorder="1" applyAlignment="1">
      <alignment vertical="center"/>
      <protection/>
    </xf>
    <xf numFmtId="181" fontId="10" fillId="0" borderId="0" xfId="51" applyNumberFormat="1" applyFont="1" applyFill="1" applyBorder="1" applyAlignment="1">
      <alignment vertical="center"/>
      <protection/>
    </xf>
    <xf numFmtId="0" fontId="2" fillId="0" borderId="0" xfId="51" applyFill="1" applyAlignment="1">
      <alignment vertical="center"/>
      <protection/>
    </xf>
    <xf numFmtId="0" fontId="5" fillId="0" borderId="0" xfId="51" applyFont="1" applyAlignment="1">
      <alignment vertical="center"/>
      <protection/>
    </xf>
    <xf numFmtId="0" fontId="3" fillId="0" borderId="0" xfId="51" applyFont="1" applyFill="1" applyAlignment="1">
      <alignment horizontal="centerContinuous" vertical="center"/>
      <protection/>
    </xf>
    <xf numFmtId="0" fontId="3" fillId="0" borderId="0" xfId="51" applyFont="1" applyFill="1" applyAlignment="1">
      <alignment vertical="center"/>
      <protection/>
    </xf>
    <xf numFmtId="0" fontId="2" fillId="0" borderId="15" xfId="51" applyFill="1" applyBorder="1" applyAlignment="1">
      <alignment vertical="center"/>
      <protection/>
    </xf>
    <xf numFmtId="0" fontId="4" fillId="0" borderId="0" xfId="51" applyFont="1" applyFill="1" applyBorder="1" applyAlignment="1">
      <alignment vertical="center"/>
      <protection/>
    </xf>
    <xf numFmtId="0" fontId="4" fillId="0" borderId="0" xfId="51" applyFont="1" applyFill="1" applyAlignment="1">
      <alignment vertical="center"/>
      <protection/>
    </xf>
    <xf numFmtId="0" fontId="4" fillId="0" borderId="0" xfId="51" applyFont="1" applyFill="1" applyBorder="1" applyAlignment="1">
      <alignment vertical="center"/>
      <protection/>
    </xf>
    <xf numFmtId="0" fontId="4" fillId="0" borderId="0" xfId="51" applyFont="1" applyFill="1" applyBorder="1" applyAlignment="1">
      <alignment horizontal="right" vertical="center"/>
      <protection/>
    </xf>
    <xf numFmtId="187" fontId="4" fillId="0" borderId="0" xfId="51" applyNumberFormat="1" applyFont="1" applyFill="1" applyBorder="1" applyAlignment="1">
      <alignment vertical="center"/>
      <protection/>
    </xf>
    <xf numFmtId="0" fontId="11" fillId="0" borderId="0" xfId="51" applyFont="1" applyFill="1" applyAlignment="1">
      <alignment vertical="center"/>
      <protection/>
    </xf>
    <xf numFmtId="0" fontId="11" fillId="0" borderId="13" xfId="51" applyFont="1" applyFill="1" applyBorder="1" applyAlignment="1">
      <alignment vertical="center"/>
      <protection/>
    </xf>
    <xf numFmtId="0" fontId="11" fillId="0" borderId="0" xfId="51" applyFont="1" applyFill="1" applyBorder="1">
      <alignment/>
      <protection/>
    </xf>
    <xf numFmtId="0" fontId="11" fillId="0" borderId="16" xfId="51" applyFont="1" applyFill="1" applyBorder="1" applyAlignment="1">
      <alignment vertical="center"/>
      <protection/>
    </xf>
    <xf numFmtId="0" fontId="2" fillId="0" borderId="0" xfId="51" applyFill="1" applyBorder="1" applyAlignment="1">
      <alignment vertical="center"/>
      <protection/>
    </xf>
    <xf numFmtId="169" fontId="4" fillId="0" borderId="0" xfId="51" applyNumberFormat="1" applyFont="1" applyFill="1" applyAlignment="1" quotePrefix="1">
      <alignment horizontal="centerContinuous" vertical="center"/>
      <protection/>
    </xf>
    <xf numFmtId="169" fontId="4" fillId="0" borderId="0" xfId="51" applyNumberFormat="1" applyFont="1" applyFill="1" applyAlignment="1">
      <alignment horizontal="centerContinuous" vertical="center"/>
      <protection/>
    </xf>
    <xf numFmtId="0" fontId="4" fillId="0" borderId="13" xfId="51" applyFont="1" applyFill="1" applyBorder="1" applyAlignment="1">
      <alignment vertical="center"/>
      <protection/>
    </xf>
    <xf numFmtId="173" fontId="4" fillId="0" borderId="0" xfId="51" applyNumberFormat="1" applyFont="1" applyFill="1" applyBorder="1">
      <alignment/>
      <protection/>
    </xf>
    <xf numFmtId="178" fontId="8" fillId="0" borderId="0" xfId="51" applyNumberFormat="1" applyFont="1" applyFill="1" applyBorder="1">
      <alignment/>
      <protection/>
    </xf>
    <xf numFmtId="173" fontId="4" fillId="0" borderId="0" xfId="51" applyNumberFormat="1" applyFont="1" applyFill="1" applyBorder="1" applyAlignment="1">
      <alignment horizontal="right"/>
      <protection/>
    </xf>
    <xf numFmtId="188" fontId="4" fillId="0" borderId="0" xfId="51" applyNumberFormat="1" applyFont="1" applyFill="1" applyBorder="1" applyAlignment="1">
      <alignment horizontal="right"/>
      <protection/>
    </xf>
    <xf numFmtId="173" fontId="4" fillId="0" borderId="0" xfId="51" applyNumberFormat="1" applyFont="1" applyFill="1">
      <alignment/>
      <protection/>
    </xf>
    <xf numFmtId="178" fontId="8" fillId="0" borderId="0" xfId="51" applyNumberFormat="1" applyFont="1" applyFill="1">
      <alignment/>
      <protection/>
    </xf>
    <xf numFmtId="0" fontId="4" fillId="0" borderId="0" xfId="51" applyFont="1" applyFill="1" applyBorder="1" applyAlignment="1">
      <alignment horizontal="right" vertical="center"/>
      <protection/>
    </xf>
    <xf numFmtId="0" fontId="11" fillId="0" borderId="0" xfId="51" applyFont="1" applyFill="1" applyAlignment="1">
      <alignment horizontal="centerContinuous" vertical="center"/>
      <protection/>
    </xf>
    <xf numFmtId="0" fontId="4" fillId="0" borderId="0" xfId="51" applyFont="1" applyFill="1" applyAlignment="1">
      <alignment horizontal="right" vertical="center"/>
      <protection/>
    </xf>
    <xf numFmtId="0" fontId="12" fillId="0" borderId="13" xfId="51" applyFont="1" applyFill="1" applyBorder="1" applyAlignment="1">
      <alignment vertical="center"/>
      <protection/>
    </xf>
    <xf numFmtId="173" fontId="12" fillId="0" borderId="0" xfId="51" applyNumberFormat="1" applyFont="1" applyFill="1" applyBorder="1">
      <alignment/>
      <protection/>
    </xf>
    <xf numFmtId="178" fontId="13" fillId="0" borderId="0" xfId="51" applyNumberFormat="1" applyFont="1" applyFill="1" applyBorder="1">
      <alignment/>
      <protection/>
    </xf>
    <xf numFmtId="173" fontId="12" fillId="0" borderId="0" xfId="51" applyNumberFormat="1" applyFont="1" applyFill="1">
      <alignment/>
      <protection/>
    </xf>
    <xf numFmtId="178" fontId="13" fillId="0" borderId="0" xfId="51" applyNumberFormat="1" applyFont="1" applyFill="1">
      <alignment/>
      <protection/>
    </xf>
    <xf numFmtId="0" fontId="14" fillId="0" borderId="0" xfId="51" applyFont="1" applyFill="1" applyAlignment="1">
      <alignment vertical="center"/>
      <protection/>
    </xf>
    <xf numFmtId="0" fontId="15" fillId="0" borderId="0" xfId="51" applyFont="1" applyFill="1" applyAlignment="1">
      <alignment vertical="center"/>
      <protection/>
    </xf>
    <xf numFmtId="0" fontId="15" fillId="0" borderId="0" xfId="51" applyFont="1" applyFill="1" applyBorder="1" applyAlignment="1">
      <alignment vertical="center"/>
      <protection/>
    </xf>
    <xf numFmtId="173" fontId="16" fillId="0" borderId="0" xfId="51" applyNumberFormat="1" applyFont="1" applyFill="1">
      <alignment/>
      <protection/>
    </xf>
    <xf numFmtId="178" fontId="8" fillId="0" borderId="0" xfId="51" applyNumberFormat="1" applyFont="1" applyFill="1" applyBorder="1">
      <alignment/>
      <protection/>
    </xf>
    <xf numFmtId="0" fontId="14" fillId="0" borderId="0" xfId="51" applyFont="1" applyFill="1" applyBorder="1" applyAlignment="1">
      <alignment vertical="center"/>
      <protection/>
    </xf>
    <xf numFmtId="0" fontId="14" fillId="0" borderId="0" xfId="51" applyFont="1" applyFill="1" applyBorder="1" applyAlignment="1">
      <alignment vertical="center"/>
      <protection/>
    </xf>
    <xf numFmtId="164" fontId="4" fillId="0" borderId="0" xfId="51" applyNumberFormat="1" applyFont="1" applyFill="1" applyAlignment="1">
      <alignment vertical="center"/>
      <protection/>
    </xf>
    <xf numFmtId="173" fontId="4" fillId="0" borderId="0" xfId="51" applyNumberFormat="1" applyFont="1" applyFill="1" applyAlignment="1">
      <alignment vertical="center"/>
      <protection/>
    </xf>
    <xf numFmtId="0" fontId="3" fillId="0" borderId="0" xfId="51" applyFont="1" applyFill="1" applyBorder="1" applyAlignment="1">
      <alignment vertical="center"/>
      <protection/>
    </xf>
    <xf numFmtId="49" fontId="17" fillId="0" borderId="0" xfId="52" applyNumberFormat="1" applyFont="1" applyFill="1" applyBorder="1" applyAlignment="1">
      <alignment horizontal="center" vertical="center" wrapText="1"/>
      <protection/>
    </xf>
    <xf numFmtId="0" fontId="8" fillId="0" borderId="0" xfId="51" applyFont="1" applyFill="1" applyAlignment="1">
      <alignment vertical="center"/>
      <protection/>
    </xf>
    <xf numFmtId="178" fontId="4" fillId="0" borderId="0" xfId="51" applyNumberFormat="1" applyFont="1" applyFill="1" applyAlignment="1">
      <alignment vertical="center"/>
      <protection/>
    </xf>
    <xf numFmtId="173" fontId="14" fillId="0" borderId="0" xfId="51" applyNumberFormat="1" applyFont="1" applyFill="1" applyAlignment="1">
      <alignment vertical="center"/>
      <protection/>
    </xf>
    <xf numFmtId="0" fontId="4" fillId="0" borderId="17" xfId="51" applyFont="1" applyFill="1" applyBorder="1" applyAlignment="1">
      <alignment vertical="center"/>
      <protection/>
    </xf>
    <xf numFmtId="177" fontId="4" fillId="0" borderId="0" xfId="51" applyNumberFormat="1" applyFont="1" applyFill="1" applyAlignment="1">
      <alignment vertical="center"/>
      <protection/>
    </xf>
    <xf numFmtId="174" fontId="4" fillId="0" borderId="0" xfId="51" applyNumberFormat="1" applyFont="1" applyFill="1" applyAlignment="1">
      <alignment vertical="center"/>
      <protection/>
    </xf>
    <xf numFmtId="0" fontId="4" fillId="0" borderId="18" xfId="51" applyFont="1" applyFill="1" applyBorder="1" applyAlignment="1">
      <alignment horizontal="centerContinuous" vertical="center"/>
      <protection/>
    </xf>
    <xf numFmtId="0" fontId="4" fillId="0" borderId="12" xfId="51" applyFont="1" applyFill="1" applyBorder="1" applyAlignment="1">
      <alignment horizontal="centerContinuous" vertical="center"/>
      <protection/>
    </xf>
    <xf numFmtId="49" fontId="17" fillId="0" borderId="0" xfId="52" applyNumberFormat="1" applyFont="1" applyFill="1" applyBorder="1" applyAlignment="1">
      <alignment horizontal="left" vertical="center" wrapText="1"/>
      <protection/>
    </xf>
    <xf numFmtId="0" fontId="4" fillId="0" borderId="18" xfId="51" applyFont="1" applyFill="1" applyBorder="1" applyAlignment="1">
      <alignment vertical="center"/>
      <protection/>
    </xf>
    <xf numFmtId="189" fontId="4" fillId="0" borderId="0" xfId="51" applyNumberFormat="1" applyFont="1" applyFill="1">
      <alignment/>
      <protection/>
    </xf>
    <xf numFmtId="190" fontId="4" fillId="0" borderId="0" xfId="51" applyNumberFormat="1" applyFont="1" applyFill="1" applyBorder="1" applyAlignment="1">
      <alignment horizontal="right"/>
      <protection/>
    </xf>
    <xf numFmtId="190" fontId="4" fillId="0" borderId="0" xfId="51" applyNumberFormat="1" applyFont="1" applyFill="1" applyAlignment="1">
      <alignment horizontal="right"/>
      <protection/>
    </xf>
    <xf numFmtId="190" fontId="4" fillId="0" borderId="0" xfId="51" applyNumberFormat="1" applyFont="1" applyFill="1">
      <alignment/>
      <protection/>
    </xf>
    <xf numFmtId="191" fontId="4" fillId="0" borderId="0" xfId="51" applyNumberFormat="1" applyFont="1" applyFill="1" applyAlignment="1">
      <alignment vertical="center"/>
      <protection/>
    </xf>
    <xf numFmtId="192" fontId="19" fillId="0" borderId="0" xfId="51" applyNumberFormat="1" applyFont="1" applyFill="1" applyBorder="1" applyAlignment="1">
      <alignment vertical="center"/>
      <protection/>
    </xf>
    <xf numFmtId="190" fontId="4" fillId="0" borderId="0" xfId="51" applyNumberFormat="1" applyFont="1" applyFill="1" applyBorder="1">
      <alignment/>
      <protection/>
    </xf>
    <xf numFmtId="192" fontId="71" fillId="0" borderId="0" xfId="51" applyNumberFormat="1" applyFont="1" applyFill="1" applyBorder="1" applyAlignment="1">
      <alignment vertical="center"/>
      <protection/>
    </xf>
    <xf numFmtId="192" fontId="4" fillId="0" borderId="0" xfId="51" applyNumberFormat="1" applyFont="1" applyFill="1" applyBorder="1" applyAlignment="1">
      <alignment vertical="center"/>
      <protection/>
    </xf>
    <xf numFmtId="187" fontId="72" fillId="0" borderId="0" xfId="51" applyNumberFormat="1" applyFont="1" applyFill="1" applyBorder="1" applyAlignment="1">
      <alignment horizontal="right" vertical="center" wrapText="1"/>
      <protection/>
    </xf>
    <xf numFmtId="0" fontId="4" fillId="0" borderId="0" xfId="51" applyFont="1" applyFill="1" applyAlignment="1">
      <alignment horizontal="centerContinuous" vertical="center"/>
      <protection/>
    </xf>
    <xf numFmtId="193" fontId="4" fillId="0" borderId="0" xfId="51" applyNumberFormat="1" applyFont="1" applyFill="1" applyAlignment="1">
      <alignment vertical="center"/>
      <protection/>
    </xf>
    <xf numFmtId="190" fontId="12" fillId="0" borderId="0" xfId="51" applyNumberFormat="1" applyFont="1" applyFill="1">
      <alignment/>
      <protection/>
    </xf>
    <xf numFmtId="190" fontId="12" fillId="0" borderId="0" xfId="51" applyNumberFormat="1" applyFont="1" applyFill="1" applyAlignment="1">
      <alignment horizontal="right"/>
      <protection/>
    </xf>
    <xf numFmtId="191" fontId="14" fillId="0" borderId="0" xfId="51" applyNumberFormat="1" applyFont="1" applyFill="1" applyAlignment="1">
      <alignment vertical="center"/>
      <protection/>
    </xf>
    <xf numFmtId="194" fontId="14" fillId="0" borderId="0" xfId="51" applyNumberFormat="1" applyFont="1" applyFill="1" applyAlignment="1">
      <alignment vertical="center"/>
      <protection/>
    </xf>
    <xf numFmtId="178" fontId="14" fillId="0" borderId="0" xfId="51" applyNumberFormat="1" applyFont="1" applyFill="1" applyAlignment="1">
      <alignment vertical="center"/>
      <protection/>
    </xf>
    <xf numFmtId="187" fontId="12" fillId="0" borderId="0" xfId="52" applyNumberFormat="1" applyFont="1" applyFill="1" applyBorder="1" applyAlignment="1">
      <alignment horizontal="right" vertical="center" wrapText="1"/>
      <protection/>
    </xf>
    <xf numFmtId="192" fontId="4" fillId="0" borderId="0" xfId="51" applyNumberFormat="1" applyFont="1" applyFill="1" applyAlignment="1">
      <alignment vertical="center"/>
      <protection/>
    </xf>
    <xf numFmtId="0" fontId="4" fillId="0" borderId="16" xfId="51" applyFont="1" applyFill="1" applyBorder="1" applyAlignment="1">
      <alignment horizontal="centerContinuous" vertical="center"/>
      <protection/>
    </xf>
    <xf numFmtId="0" fontId="4" fillId="0" borderId="17" xfId="51" applyFont="1" applyFill="1" applyBorder="1" applyAlignment="1">
      <alignment horizontal="centerContinuous" vertical="center"/>
      <protection/>
    </xf>
    <xf numFmtId="0" fontId="4" fillId="0" borderId="15" xfId="51" applyFont="1" applyFill="1" applyBorder="1" applyAlignment="1">
      <alignment horizontal="centerContinuous" vertical="center"/>
      <protection/>
    </xf>
    <xf numFmtId="0" fontId="4" fillId="0" borderId="11" xfId="51" applyNumberFormat="1" applyFont="1" applyFill="1" applyBorder="1" applyAlignment="1">
      <alignment horizontal="center" vertical="center"/>
      <protection/>
    </xf>
    <xf numFmtId="0" fontId="4" fillId="0" borderId="15" xfId="51" applyNumberFormat="1" applyFont="1" applyFill="1" applyBorder="1" applyAlignment="1">
      <alignment horizontal="center" vertical="center"/>
      <protection/>
    </xf>
    <xf numFmtId="0" fontId="4" fillId="0" borderId="11" xfId="51" applyNumberFormat="1" applyFont="1" applyFill="1" applyBorder="1" applyAlignment="1">
      <alignment horizontal="center" vertical="center"/>
      <protection/>
    </xf>
    <xf numFmtId="0" fontId="4" fillId="0" borderId="15" xfId="51" applyNumberFormat="1" applyFont="1" applyFill="1" applyBorder="1" applyAlignment="1">
      <alignment horizontal="center" vertical="center"/>
      <protection/>
    </xf>
    <xf numFmtId="0" fontId="4" fillId="0" borderId="13" xfId="51" applyFont="1" applyFill="1" applyBorder="1" applyAlignment="1">
      <alignment vertical="center"/>
      <protection/>
    </xf>
    <xf numFmtId="0" fontId="4" fillId="0" borderId="0" xfId="51" applyNumberFormat="1" applyFont="1" applyFill="1" applyAlignment="1">
      <alignment horizontal="center" vertical="center"/>
      <protection/>
    </xf>
    <xf numFmtId="169" fontId="15" fillId="0" borderId="0" xfId="51" applyNumberFormat="1" applyFont="1" applyFill="1" applyAlignment="1">
      <alignment horizontal="centerContinuous" vertical="center"/>
      <protection/>
    </xf>
    <xf numFmtId="0" fontId="15" fillId="0" borderId="0" xfId="51" applyFont="1" applyFill="1" applyAlignment="1">
      <alignment horizontal="centerContinuous" vertical="center"/>
      <protection/>
    </xf>
    <xf numFmtId="0" fontId="15" fillId="0" borderId="13" xfId="51" applyFont="1" applyFill="1" applyBorder="1" applyAlignment="1">
      <alignment vertical="center"/>
      <protection/>
    </xf>
    <xf numFmtId="192" fontId="12" fillId="0" borderId="0" xfId="51" applyNumberFormat="1" applyFont="1" applyFill="1" applyAlignment="1">
      <alignment vertical="center"/>
      <protection/>
    </xf>
    <xf numFmtId="176" fontId="13" fillId="0" borderId="0" xfId="51" applyNumberFormat="1" applyFont="1" applyFill="1" applyAlignment="1">
      <alignment horizontal="right" vertical="center"/>
      <protection/>
    </xf>
    <xf numFmtId="169" fontId="4" fillId="0" borderId="0" xfId="51" applyNumberFormat="1" applyFont="1" applyFill="1" applyAlignment="1">
      <alignment horizontal="centerContinuous" vertical="center"/>
      <protection/>
    </xf>
    <xf numFmtId="176" fontId="20" fillId="0" borderId="0" xfId="51" applyNumberFormat="1" applyFont="1" applyFill="1" applyAlignment="1">
      <alignment horizontal="right" vertical="center"/>
      <protection/>
    </xf>
    <xf numFmtId="0" fontId="4" fillId="0" borderId="0" xfId="51" applyFont="1" applyFill="1" applyAlignment="1">
      <alignment horizontal="right" vertical="center"/>
      <protection/>
    </xf>
    <xf numFmtId="192" fontId="4" fillId="0" borderId="0" xfId="51" applyNumberFormat="1" applyFont="1" applyFill="1" applyAlignment="1">
      <alignment horizontal="right" vertical="center"/>
      <protection/>
    </xf>
    <xf numFmtId="176" fontId="8" fillId="0" borderId="0" xfId="51" applyNumberFormat="1" applyFont="1" applyFill="1" applyAlignment="1">
      <alignment horizontal="right" vertical="center"/>
      <protection/>
    </xf>
    <xf numFmtId="176" fontId="21" fillId="0" borderId="0" xfId="51" applyNumberFormat="1" applyFont="1" applyFill="1" applyAlignment="1">
      <alignment horizontal="right" vertical="center"/>
      <protection/>
    </xf>
    <xf numFmtId="169" fontId="2" fillId="0" borderId="0" xfId="51" applyNumberFormat="1" applyFill="1" applyAlignment="1">
      <alignment horizontal="centerContinuous" vertical="center"/>
      <protection/>
    </xf>
    <xf numFmtId="0" fontId="2" fillId="0" borderId="13" xfId="51" applyFill="1" applyBorder="1" applyAlignment="1">
      <alignment vertical="center"/>
      <protection/>
    </xf>
    <xf numFmtId="176" fontId="4" fillId="0" borderId="0" xfId="51" applyNumberFormat="1" applyFont="1" applyFill="1" applyAlignment="1">
      <alignment vertical="center"/>
      <protection/>
    </xf>
    <xf numFmtId="192" fontId="12" fillId="0" borderId="0" xfId="51" applyNumberFormat="1" applyFont="1" applyFill="1" applyAlignment="1">
      <alignment horizontal="right" vertical="center"/>
      <protection/>
    </xf>
    <xf numFmtId="192" fontId="15" fillId="0" borderId="0" xfId="51" applyNumberFormat="1" applyFont="1" applyFill="1" applyAlignment="1">
      <alignment vertical="center"/>
      <protection/>
    </xf>
    <xf numFmtId="192" fontId="4" fillId="0" borderId="0" xfId="51" applyNumberFormat="1" applyFont="1" applyFill="1" applyAlignment="1">
      <alignment horizontal="right" vertical="center"/>
      <protection/>
    </xf>
    <xf numFmtId="192" fontId="19" fillId="0" borderId="0" xfId="51" applyNumberFormat="1" applyFont="1" applyFill="1" applyAlignment="1">
      <alignment vertical="center"/>
      <protection/>
    </xf>
    <xf numFmtId="0" fontId="9" fillId="0" borderId="0" xfId="51" applyFont="1" applyFill="1" applyAlignment="1">
      <alignment vertical="center"/>
      <protection/>
    </xf>
    <xf numFmtId="192" fontId="15" fillId="0" borderId="0" xfId="51" applyNumberFormat="1" applyFont="1" applyFill="1" applyAlignment="1">
      <alignment horizontal="right" vertical="center"/>
      <protection/>
    </xf>
    <xf numFmtId="0" fontId="5" fillId="0" borderId="0" xfId="51" applyFont="1" applyFill="1" applyAlignment="1">
      <alignment vertical="center"/>
      <protection/>
    </xf>
    <xf numFmtId="192" fontId="5" fillId="0" borderId="0" xfId="51" applyNumberFormat="1" applyFont="1" applyFill="1" applyAlignment="1">
      <alignment vertical="center"/>
      <protection/>
    </xf>
    <xf numFmtId="0" fontId="5" fillId="0" borderId="0" xfId="51" applyFont="1" applyFill="1" applyAlignment="1">
      <alignment vertical="center"/>
      <protection/>
    </xf>
    <xf numFmtId="0" fontId="2" fillId="0" borderId="0" xfId="51" applyFill="1">
      <alignment/>
      <protection/>
    </xf>
    <xf numFmtId="0" fontId="3" fillId="0" borderId="0" xfId="51" applyFont="1" applyAlignment="1">
      <alignment horizontal="centerContinuous" vertical="center"/>
      <protection/>
    </xf>
    <xf numFmtId="173" fontId="3" fillId="0" borderId="0" xfId="51" applyNumberFormat="1" applyFont="1" applyAlignment="1">
      <alignment horizontal="centerContinuous" vertical="center"/>
      <protection/>
    </xf>
    <xf numFmtId="0" fontId="4" fillId="0" borderId="16" xfId="51" applyFont="1" applyBorder="1" applyAlignment="1">
      <alignment vertical="center"/>
      <protection/>
    </xf>
    <xf numFmtId="0" fontId="4" fillId="0" borderId="17" xfId="51" applyFont="1" applyBorder="1" applyAlignment="1">
      <alignment vertical="center"/>
      <protection/>
    </xf>
    <xf numFmtId="0" fontId="4" fillId="0" borderId="0" xfId="51" applyFont="1" applyBorder="1" applyAlignment="1">
      <alignment vertical="center"/>
      <protection/>
    </xf>
    <xf numFmtId="0" fontId="4" fillId="0" borderId="15" xfId="51" applyFont="1" applyBorder="1" applyAlignment="1">
      <alignment horizontal="centerContinuous" vertical="center"/>
      <protection/>
    </xf>
    <xf numFmtId="0" fontId="2" fillId="0" borderId="18" xfId="51" applyBorder="1" applyAlignment="1">
      <alignment horizontal="centerContinuous" vertical="center"/>
      <protection/>
    </xf>
    <xf numFmtId="0" fontId="4" fillId="0" borderId="13" xfId="51" applyFont="1" applyBorder="1" applyAlignment="1">
      <alignment horizontal="centerContinuous" vertical="center"/>
      <protection/>
    </xf>
    <xf numFmtId="0" fontId="4" fillId="0" borderId="18" xfId="51" applyFont="1" applyBorder="1" applyAlignment="1">
      <alignment horizontal="centerContinuous" vertical="center"/>
      <protection/>
    </xf>
    <xf numFmtId="0" fontId="4" fillId="0" borderId="15" xfId="51" applyFont="1" applyBorder="1" applyAlignment="1">
      <alignment vertical="center"/>
      <protection/>
    </xf>
    <xf numFmtId="0" fontId="4" fillId="0" borderId="18" xfId="51" applyFont="1" applyBorder="1" applyAlignment="1">
      <alignment vertical="center"/>
      <protection/>
    </xf>
    <xf numFmtId="173" fontId="8" fillId="0" borderId="0" xfId="51" applyNumberFormat="1" applyFont="1" applyAlignment="1">
      <alignment vertical="center"/>
      <protection/>
    </xf>
    <xf numFmtId="169" fontId="4" fillId="0" borderId="0" xfId="51" applyNumberFormat="1" applyFont="1" applyAlignment="1" quotePrefix="1">
      <alignment horizontal="left" vertical="center"/>
      <protection/>
    </xf>
    <xf numFmtId="173" fontId="2" fillId="0" borderId="0" xfId="51" applyNumberFormat="1" applyAlignment="1">
      <alignment vertical="center"/>
      <protection/>
    </xf>
    <xf numFmtId="0" fontId="22" fillId="0" borderId="0" xfId="51" applyFont="1" applyFill="1" applyAlignment="1">
      <alignment vertical="center"/>
      <protection/>
    </xf>
    <xf numFmtId="169" fontId="4" fillId="0" borderId="0" xfId="51" applyNumberFormat="1" applyFont="1" applyAlignment="1">
      <alignment horizontal="left" vertical="center"/>
      <protection/>
    </xf>
    <xf numFmtId="169" fontId="4" fillId="0" borderId="0" xfId="51" applyNumberFormat="1" applyFont="1" applyAlignment="1">
      <alignment horizontal="left" vertical="center"/>
      <protection/>
    </xf>
    <xf numFmtId="0" fontId="23" fillId="0" borderId="0" xfId="51" applyFont="1" applyFill="1" applyAlignment="1">
      <alignment vertical="center"/>
      <protection/>
    </xf>
    <xf numFmtId="0" fontId="8" fillId="0" borderId="0" xfId="51" applyFont="1" applyFill="1" applyAlignment="1">
      <alignment vertical="center"/>
      <protection/>
    </xf>
    <xf numFmtId="0" fontId="4" fillId="0" borderId="10" xfId="51" applyFont="1" applyBorder="1" applyAlignment="1">
      <alignment horizontal="centerContinuous" vertical="center"/>
      <protection/>
    </xf>
    <xf numFmtId="0" fontId="8" fillId="0" borderId="0" xfId="51" applyFont="1" applyAlignment="1">
      <alignment vertical="center"/>
      <protection/>
    </xf>
    <xf numFmtId="194" fontId="8" fillId="0" borderId="0" xfId="51" applyNumberFormat="1" applyFont="1" applyAlignment="1">
      <alignment vertical="center"/>
      <protection/>
    </xf>
    <xf numFmtId="0" fontId="0" fillId="0" borderId="13" xfId="51" applyFont="1" applyBorder="1" applyAlignment="1">
      <alignment vertical="center"/>
      <protection/>
    </xf>
    <xf numFmtId="169" fontId="4" fillId="0" borderId="0" xfId="51" applyNumberFormat="1" applyFont="1" applyBorder="1" applyAlignment="1">
      <alignment horizontal="left" vertical="center"/>
      <protection/>
    </xf>
    <xf numFmtId="0" fontId="4" fillId="0" borderId="0" xfId="51" applyFont="1" applyAlignment="1">
      <alignment horizontal="left" vertical="center"/>
      <protection/>
    </xf>
    <xf numFmtId="194" fontId="8" fillId="0" borderId="0" xfId="51" applyNumberFormat="1" applyFont="1" applyFill="1" applyAlignment="1">
      <alignment vertical="center"/>
      <protection/>
    </xf>
    <xf numFmtId="178" fontId="8" fillId="0" borderId="0" xfId="51" applyNumberFormat="1" applyFont="1" applyFill="1" applyAlignment="1">
      <alignment vertical="center"/>
      <protection/>
    </xf>
    <xf numFmtId="0" fontId="3" fillId="0" borderId="0" xfId="54" applyFont="1" applyFill="1" applyAlignment="1">
      <alignment horizontal="center" vertical="center"/>
      <protection/>
    </xf>
    <xf numFmtId="0" fontId="24" fillId="0" borderId="0" xfId="54" applyFont="1" applyAlignment="1">
      <alignment vertical="center"/>
      <protection/>
    </xf>
    <xf numFmtId="0" fontId="2" fillId="0" borderId="0" xfId="54" applyFill="1" applyAlignment="1">
      <alignment vertical="center"/>
      <protection/>
    </xf>
    <xf numFmtId="0" fontId="2" fillId="0" borderId="0" xfId="54" applyAlignment="1">
      <alignment vertical="center"/>
      <protection/>
    </xf>
    <xf numFmtId="0" fontId="4" fillId="0" borderId="0" xfId="54" applyFont="1" applyFill="1" applyBorder="1" applyAlignment="1">
      <alignment horizontal="center" vertical="center"/>
      <protection/>
    </xf>
    <xf numFmtId="0" fontId="4" fillId="0" borderId="0" xfId="54" applyFont="1" applyBorder="1" applyAlignment="1">
      <alignment vertical="center"/>
      <protection/>
    </xf>
    <xf numFmtId="0" fontId="4" fillId="0" borderId="0" xfId="54" applyFont="1" applyAlignment="1">
      <alignment vertical="center"/>
      <protection/>
    </xf>
    <xf numFmtId="0" fontId="4" fillId="0" borderId="0" xfId="54" applyFont="1" applyFill="1" applyAlignment="1">
      <alignment vertical="center"/>
      <protection/>
    </xf>
    <xf numFmtId="0" fontId="4" fillId="0" borderId="13" xfId="54" applyFont="1" applyFill="1" applyBorder="1" applyAlignment="1">
      <alignment vertical="center"/>
      <protection/>
    </xf>
    <xf numFmtId="169" fontId="4" fillId="0" borderId="0" xfId="54" applyNumberFormat="1" applyFont="1" applyFill="1" applyAlignment="1" quotePrefix="1">
      <alignment vertical="center"/>
      <protection/>
    </xf>
    <xf numFmtId="173" fontId="4" fillId="0" borderId="0" xfId="54" applyNumberFormat="1" applyFont="1" applyFill="1" applyAlignment="1">
      <alignment vertical="center"/>
      <protection/>
    </xf>
    <xf numFmtId="196" fontId="4" fillId="0" borderId="0" xfId="54" applyNumberFormat="1" applyFont="1" applyFill="1" applyAlignment="1">
      <alignment vertical="center"/>
      <protection/>
    </xf>
    <xf numFmtId="196" fontId="4" fillId="0" borderId="0" xfId="54" applyNumberFormat="1" applyFont="1" applyFill="1" applyAlignment="1" quotePrefix="1">
      <alignment horizontal="right" vertical="center"/>
      <protection/>
    </xf>
    <xf numFmtId="173" fontId="4" fillId="0" borderId="0" xfId="54" applyNumberFormat="1" applyFont="1" applyFill="1" applyAlignment="1" quotePrefix="1">
      <alignment horizontal="right" vertical="center"/>
      <protection/>
    </xf>
    <xf numFmtId="1" fontId="15" fillId="0" borderId="0" xfId="54" applyNumberFormat="1" applyFont="1" applyFill="1" applyAlignment="1">
      <alignment horizontal="right" vertical="center"/>
      <protection/>
    </xf>
    <xf numFmtId="0" fontId="15" fillId="0" borderId="13" xfId="54" applyFont="1" applyFill="1" applyBorder="1" applyAlignment="1">
      <alignment vertical="center"/>
      <protection/>
    </xf>
    <xf numFmtId="173" fontId="12" fillId="0" borderId="0" xfId="54" applyNumberFormat="1" applyFont="1" applyFill="1" applyAlignment="1">
      <alignment vertical="center"/>
      <protection/>
    </xf>
    <xf numFmtId="0" fontId="14" fillId="0" borderId="0" xfId="54" applyFont="1" applyAlignment="1">
      <alignment vertical="center"/>
      <protection/>
    </xf>
    <xf numFmtId="173" fontId="4" fillId="0" borderId="0" xfId="54" applyNumberFormat="1" applyFont="1" applyAlignment="1">
      <alignment vertical="center"/>
      <protection/>
    </xf>
    <xf numFmtId="0" fontId="3" fillId="0" borderId="0" xfId="54" applyFont="1" applyFill="1" applyAlignment="1">
      <alignment horizontal="centerContinuous" vertical="center"/>
      <protection/>
    </xf>
    <xf numFmtId="0" fontId="4" fillId="0" borderId="0" xfId="54" applyFont="1" applyFill="1" applyAlignment="1">
      <alignment horizontal="centerContinuous" vertical="center"/>
      <protection/>
    </xf>
    <xf numFmtId="0" fontId="4" fillId="0" borderId="18" xfId="54" applyFont="1" applyFill="1" applyBorder="1" applyAlignment="1">
      <alignment horizontal="centerContinuous" vertical="center"/>
      <protection/>
    </xf>
    <xf numFmtId="0" fontId="12" fillId="0" borderId="0" xfId="54" applyFont="1" applyAlignment="1">
      <alignment vertical="center"/>
      <protection/>
    </xf>
    <xf numFmtId="0" fontId="12" fillId="0" borderId="0" xfId="54" applyFont="1" applyAlignment="1">
      <alignment horizontal="centerContinuous" vertical="center"/>
      <protection/>
    </xf>
    <xf numFmtId="0" fontId="25" fillId="0" borderId="0" xfId="54" applyFont="1" applyAlignment="1">
      <alignment vertical="center"/>
      <protection/>
    </xf>
    <xf numFmtId="169" fontId="14" fillId="0" borderId="0" xfId="51" applyNumberFormat="1" applyFont="1" applyFill="1" applyAlignment="1">
      <alignment horizontal="left" vertical="center"/>
      <protection/>
    </xf>
    <xf numFmtId="0" fontId="14" fillId="0" borderId="13" xfId="51" applyFont="1" applyFill="1" applyBorder="1" applyAlignment="1">
      <alignment vertical="center"/>
      <protection/>
    </xf>
    <xf numFmtId="173" fontId="14" fillId="0" borderId="0" xfId="51" applyNumberFormat="1" applyFont="1" applyFill="1" applyAlignment="1">
      <alignment vertical="center"/>
      <protection/>
    </xf>
    <xf numFmtId="169" fontId="14" fillId="0" borderId="0" xfId="51" applyNumberFormat="1" applyFont="1" applyFill="1" applyAlignment="1">
      <alignment vertical="center"/>
      <protection/>
    </xf>
    <xf numFmtId="0" fontId="25" fillId="0" borderId="0" xfId="51" applyFont="1" applyFill="1" applyAlignment="1">
      <alignment vertical="center"/>
      <protection/>
    </xf>
    <xf numFmtId="0" fontId="15" fillId="0" borderId="0" xfId="54" applyFont="1" applyAlignment="1">
      <alignment vertical="center"/>
      <protection/>
    </xf>
    <xf numFmtId="0" fontId="15" fillId="0" borderId="0" xfId="51" applyFont="1" applyFill="1" applyAlignment="1">
      <alignment horizontal="right" vertical="center"/>
      <protection/>
    </xf>
    <xf numFmtId="0" fontId="15" fillId="0" borderId="13" xfId="51" applyFont="1" applyFill="1" applyBorder="1" applyAlignment="1">
      <alignment horizontal="right" vertical="center"/>
      <protection/>
    </xf>
    <xf numFmtId="173" fontId="15" fillId="0" borderId="0" xfId="51" applyNumberFormat="1" applyFont="1" applyFill="1" applyAlignment="1">
      <alignment vertical="center"/>
      <protection/>
    </xf>
    <xf numFmtId="0" fontId="0" fillId="0" borderId="0" xfId="51" applyFont="1" applyFill="1">
      <alignment/>
      <protection/>
    </xf>
    <xf numFmtId="0" fontId="14" fillId="0" borderId="13" xfId="51" applyFont="1" applyFill="1" applyBorder="1">
      <alignment/>
      <protection/>
    </xf>
    <xf numFmtId="173" fontId="12" fillId="0" borderId="0" xfId="54" applyNumberFormat="1" applyFont="1" applyAlignment="1">
      <alignment horizontal="centerContinuous" vertical="center"/>
      <protection/>
    </xf>
    <xf numFmtId="173" fontId="2" fillId="0" borderId="0" xfId="54" applyNumberFormat="1" applyAlignment="1">
      <alignment vertical="center"/>
      <protection/>
    </xf>
    <xf numFmtId="0" fontId="15" fillId="0" borderId="0" xfId="54" applyFont="1" applyAlignment="1">
      <alignment horizontal="right" vertical="center"/>
      <protection/>
    </xf>
    <xf numFmtId="0" fontId="0" fillId="0" borderId="0" xfId="54" applyFont="1" applyBorder="1" applyAlignment="1">
      <alignment vertical="center"/>
      <protection/>
    </xf>
    <xf numFmtId="0" fontId="2" fillId="0" borderId="0" xfId="54">
      <alignment/>
      <protection/>
    </xf>
    <xf numFmtId="0" fontId="3" fillId="0" borderId="0" xfId="51" applyFont="1" applyFill="1" applyAlignment="1">
      <alignment horizontal="center" vertical="center"/>
      <protection/>
    </xf>
    <xf numFmtId="0" fontId="4" fillId="0" borderId="0" xfId="51" applyFont="1" applyFill="1" applyBorder="1" applyAlignment="1">
      <alignment horizontal="center" vertical="center"/>
      <protection/>
    </xf>
    <xf numFmtId="0" fontId="5" fillId="0" borderId="0" xfId="51" applyFont="1" applyFill="1" applyBorder="1" applyAlignment="1">
      <alignment horizontal="center" vertical="center"/>
      <protection/>
    </xf>
    <xf numFmtId="0" fontId="15" fillId="0" borderId="0" xfId="51" applyFont="1" applyFill="1" applyAlignment="1">
      <alignment horizontal="center" vertical="center"/>
      <protection/>
    </xf>
    <xf numFmtId="0" fontId="15" fillId="0" borderId="0" xfId="51" applyFont="1" applyAlignment="1">
      <alignment vertical="center"/>
      <protection/>
    </xf>
    <xf numFmtId="185" fontId="8" fillId="0" borderId="0" xfId="51" applyNumberFormat="1" applyFont="1" applyFill="1" applyAlignment="1">
      <alignment vertical="center"/>
      <protection/>
    </xf>
    <xf numFmtId="1" fontId="4" fillId="0" borderId="0" xfId="51" applyNumberFormat="1" applyFont="1" applyFill="1" applyAlignment="1">
      <alignment vertical="center"/>
      <protection/>
    </xf>
    <xf numFmtId="192" fontId="15" fillId="0" borderId="0" xfId="51" applyNumberFormat="1" applyFont="1" applyFill="1" applyAlignment="1">
      <alignment vertical="center"/>
      <protection/>
    </xf>
    <xf numFmtId="185" fontId="20" fillId="0" borderId="0" xfId="51" applyNumberFormat="1" applyFont="1" applyFill="1" applyAlignment="1">
      <alignment vertical="center"/>
      <protection/>
    </xf>
    <xf numFmtId="0" fontId="20" fillId="0" borderId="0" xfId="51" applyFont="1" applyFill="1" applyAlignment="1">
      <alignment vertical="center"/>
      <protection/>
    </xf>
    <xf numFmtId="0" fontId="12" fillId="0" borderId="0" xfId="51" applyFont="1" applyAlignment="1">
      <alignment vertical="center"/>
      <protection/>
    </xf>
    <xf numFmtId="172" fontId="4" fillId="0" borderId="0" xfId="51" applyNumberFormat="1" applyFont="1" applyFill="1" applyAlignment="1">
      <alignment vertical="center"/>
      <protection/>
    </xf>
    <xf numFmtId="0" fontId="13" fillId="0" borderId="0" xfId="51" applyFont="1" applyFill="1" applyAlignment="1">
      <alignment vertical="center"/>
      <protection/>
    </xf>
    <xf numFmtId="1" fontId="15" fillId="0" borderId="0" xfId="51" applyNumberFormat="1" applyFont="1" applyFill="1" applyAlignment="1">
      <alignment horizontal="center" vertical="center"/>
      <protection/>
    </xf>
    <xf numFmtId="1" fontId="8" fillId="0" borderId="0" xfId="51" applyNumberFormat="1" applyFont="1" applyFill="1" applyAlignment="1">
      <alignment vertical="center"/>
      <protection/>
    </xf>
    <xf numFmtId="0" fontId="14" fillId="0" borderId="0" xfId="51" applyFont="1" applyAlignment="1">
      <alignment vertical="center"/>
      <protection/>
    </xf>
    <xf numFmtId="0" fontId="21" fillId="0" borderId="0" xfId="51" applyFont="1" applyFill="1" applyAlignment="1">
      <alignment vertical="center"/>
      <protection/>
    </xf>
    <xf numFmtId="0" fontId="15" fillId="0" borderId="0" xfId="51" applyFont="1" applyFill="1" applyAlignment="1">
      <alignment vertical="center"/>
      <protection/>
    </xf>
    <xf numFmtId="197" fontId="8" fillId="0" borderId="0" xfId="51" applyNumberFormat="1" applyFont="1" applyFill="1" applyAlignment="1">
      <alignment vertical="center"/>
      <protection/>
    </xf>
    <xf numFmtId="0" fontId="27" fillId="0" borderId="0" xfId="51" applyFont="1" applyFill="1" applyAlignment="1">
      <alignment vertical="center"/>
      <protection/>
    </xf>
    <xf numFmtId="198" fontId="15" fillId="0" borderId="0" xfId="51" applyNumberFormat="1" applyFont="1" applyFill="1" applyAlignment="1">
      <alignment vertical="center"/>
      <protection/>
    </xf>
    <xf numFmtId="0" fontId="28" fillId="0" borderId="0" xfId="51" applyFont="1" applyFill="1" applyAlignment="1">
      <alignment vertical="center"/>
      <protection/>
    </xf>
    <xf numFmtId="0" fontId="28" fillId="0" borderId="0" xfId="51" applyFont="1" applyAlignment="1">
      <alignment vertical="center"/>
      <protection/>
    </xf>
    <xf numFmtId="1" fontId="2" fillId="0" borderId="0" xfId="51" applyNumberFormat="1" applyFill="1" applyAlignment="1">
      <alignment vertical="center"/>
      <protection/>
    </xf>
    <xf numFmtId="0" fontId="2" fillId="0" borderId="0" xfId="51" applyBorder="1" applyAlignment="1">
      <alignment/>
      <protection/>
    </xf>
    <xf numFmtId="0" fontId="9" fillId="0" borderId="0" xfId="51" applyFont="1" applyBorder="1" applyAlignment="1">
      <alignment vertical="center"/>
      <protection/>
    </xf>
    <xf numFmtId="0" fontId="4" fillId="0" borderId="0" xfId="51" applyFont="1" applyAlignment="1">
      <alignment vertical="center"/>
      <protection/>
    </xf>
    <xf numFmtId="0" fontId="14" fillId="0" borderId="0" xfId="51" applyFont="1" applyFill="1" applyAlignment="1">
      <alignment vertical="center"/>
      <protection/>
    </xf>
    <xf numFmtId="0" fontId="14" fillId="0" borderId="0" xfId="51" applyFont="1" applyAlignment="1">
      <alignment vertical="center"/>
      <protection/>
    </xf>
    <xf numFmtId="0" fontId="15" fillId="0" borderId="0" xfId="51" applyFont="1" applyAlignment="1">
      <alignment vertical="center"/>
      <protection/>
    </xf>
    <xf numFmtId="0" fontId="21" fillId="0" borderId="0" xfId="51" applyFont="1" applyFill="1" applyAlignment="1">
      <alignment vertical="center"/>
      <protection/>
    </xf>
    <xf numFmtId="191" fontId="14" fillId="0" borderId="0" xfId="51" applyNumberFormat="1" applyFont="1" applyFill="1" applyAlignment="1">
      <alignment vertical="center"/>
      <protection/>
    </xf>
    <xf numFmtId="173" fontId="4" fillId="0" borderId="0" xfId="51" applyNumberFormat="1" applyFont="1" applyFill="1" applyAlignment="1">
      <alignment vertical="center"/>
      <protection/>
    </xf>
    <xf numFmtId="185" fontId="8" fillId="0" borderId="0" xfId="51" applyNumberFormat="1" applyFont="1" applyFill="1" applyAlignment="1">
      <alignment vertical="center"/>
      <protection/>
    </xf>
    <xf numFmtId="0" fontId="15" fillId="0" borderId="0" xfId="51" applyFont="1" applyAlignment="1">
      <alignment horizontal="right" vertical="center"/>
      <protection/>
    </xf>
    <xf numFmtId="0" fontId="15" fillId="0" borderId="13" xfId="51" applyFont="1" applyBorder="1" applyAlignment="1">
      <alignment vertical="center"/>
      <protection/>
    </xf>
    <xf numFmtId="173" fontId="19" fillId="0" borderId="0" xfId="51" applyNumberFormat="1" applyFont="1" applyAlignment="1">
      <alignment vertical="center"/>
      <protection/>
    </xf>
    <xf numFmtId="192" fontId="4" fillId="0" borderId="0" xfId="51" applyNumberFormat="1" applyFont="1" applyFill="1" applyAlignment="1">
      <alignment vertical="center"/>
      <protection/>
    </xf>
    <xf numFmtId="173" fontId="14" fillId="0" borderId="0" xfId="51" applyNumberFormat="1" applyFont="1" applyAlignment="1">
      <alignment vertical="center"/>
      <protection/>
    </xf>
    <xf numFmtId="199" fontId="21" fillId="0" borderId="0" xfId="51" applyNumberFormat="1" applyFont="1" applyFill="1" applyAlignment="1">
      <alignment vertical="center"/>
      <protection/>
    </xf>
    <xf numFmtId="0" fontId="14" fillId="0" borderId="13" xfId="51" applyFont="1" applyBorder="1" applyAlignment="1">
      <alignment vertical="center"/>
      <protection/>
    </xf>
    <xf numFmtId="173" fontId="29" fillId="0" borderId="0" xfId="51" applyNumberFormat="1" applyFont="1" applyFill="1" applyAlignment="1">
      <alignment vertical="center"/>
      <protection/>
    </xf>
    <xf numFmtId="0" fontId="9" fillId="0" borderId="0" xfId="51" applyFont="1" applyAlignment="1">
      <alignment vertical="center"/>
      <protection/>
    </xf>
    <xf numFmtId="0" fontId="6" fillId="0" borderId="0" xfId="51" applyFont="1" applyFill="1" applyAlignment="1">
      <alignment vertical="center"/>
      <protection/>
    </xf>
    <xf numFmtId="0" fontId="0" fillId="0" borderId="0" xfId="51" applyFont="1" applyFill="1">
      <alignment/>
      <protection/>
    </xf>
    <xf numFmtId="185" fontId="21" fillId="0" borderId="0" xfId="51" applyNumberFormat="1" applyFont="1" applyFill="1" applyAlignment="1">
      <alignment vertical="center"/>
      <protection/>
    </xf>
    <xf numFmtId="172" fontId="4" fillId="0" borderId="0" xfId="51" applyNumberFormat="1" applyFont="1" applyAlignment="1">
      <alignment vertical="center"/>
      <protection/>
    </xf>
    <xf numFmtId="0" fontId="0" fillId="0" borderId="0" xfId="51" applyFont="1">
      <alignment/>
      <protection/>
    </xf>
    <xf numFmtId="176" fontId="21" fillId="0" borderId="0" xfId="51" applyNumberFormat="1" applyFont="1" applyAlignment="1">
      <alignment vertical="center"/>
      <protection/>
    </xf>
    <xf numFmtId="201" fontId="21" fillId="0" borderId="0" xfId="51" applyNumberFormat="1" applyFont="1" applyAlignment="1">
      <alignment vertical="center"/>
      <protection/>
    </xf>
    <xf numFmtId="1" fontId="14" fillId="0" borderId="0" xfId="51" applyNumberFormat="1" applyFont="1" applyFill="1" applyAlignment="1">
      <alignment vertical="center"/>
      <protection/>
    </xf>
    <xf numFmtId="169" fontId="15" fillId="0" borderId="0" xfId="51" applyNumberFormat="1" applyFont="1" applyAlignment="1">
      <alignment vertical="center"/>
      <protection/>
    </xf>
    <xf numFmtId="176" fontId="12" fillId="0" borderId="0" xfId="51" applyNumberFormat="1" applyFont="1" applyAlignment="1">
      <alignment vertical="center"/>
      <protection/>
    </xf>
    <xf numFmtId="0" fontId="4" fillId="0" borderId="0" xfId="51" applyFont="1" applyAlignment="1">
      <alignment/>
      <protection/>
    </xf>
    <xf numFmtId="173" fontId="30" fillId="0" borderId="0" xfId="51" applyNumberFormat="1" applyFont="1" applyAlignment="1">
      <alignment vertical="center"/>
      <protection/>
    </xf>
    <xf numFmtId="0" fontId="1"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horizontal="left" vertical="top"/>
    </xf>
    <xf numFmtId="0" fontId="0" fillId="0" borderId="0" xfId="0" applyFont="1" applyAlignment="1">
      <alignment horizontal="justify" vertical="top"/>
    </xf>
    <xf numFmtId="0" fontId="1" fillId="0" borderId="0" xfId="0" applyFont="1" applyAlignment="1">
      <alignment horizontal="center" vertical="top"/>
    </xf>
    <xf numFmtId="0" fontId="31" fillId="0" borderId="0" xfId="0" applyFont="1" applyAlignment="1">
      <alignment horizontal="justify" vertical="top"/>
    </xf>
    <xf numFmtId="0" fontId="1" fillId="0" borderId="0" xfId="0" applyFont="1" applyAlignment="1">
      <alignment horizontal="right" vertical="top"/>
    </xf>
    <xf numFmtId="0" fontId="0" fillId="0" borderId="0" xfId="0" applyFont="1" applyAlignment="1">
      <alignment horizontal="right" vertical="top"/>
    </xf>
    <xf numFmtId="0" fontId="0" fillId="0" borderId="0" xfId="0" applyAlignment="1">
      <alignment vertical="top"/>
    </xf>
    <xf numFmtId="0" fontId="1" fillId="0" borderId="0" xfId="0" applyFont="1" applyAlignment="1">
      <alignment horizontal="left" vertical="top"/>
    </xf>
    <xf numFmtId="0" fontId="0" fillId="0" borderId="0" xfId="0" applyFont="1" applyAlignment="1">
      <alignment vertical="top"/>
    </xf>
    <xf numFmtId="0" fontId="0" fillId="0" borderId="0" xfId="0" applyFont="1" applyFill="1" applyAlignment="1">
      <alignment vertical="top"/>
    </xf>
    <xf numFmtId="0" fontId="0" fillId="0" borderId="0" xfId="0" applyFont="1" applyAlignment="1">
      <alignment horizontal="centerContinuous" vertical="top"/>
    </xf>
    <xf numFmtId="0" fontId="1" fillId="0" borderId="0" xfId="0" applyFont="1" applyAlignment="1">
      <alignment horizontal="centerContinuous" vertical="top"/>
    </xf>
    <xf numFmtId="0" fontId="1" fillId="0" borderId="0" xfId="0" applyFont="1" applyAlignment="1">
      <alignment horizontal="left" vertical="top"/>
    </xf>
    <xf numFmtId="0" fontId="0" fillId="0" borderId="0" xfId="0" applyFont="1" applyAlignment="1">
      <alignment horizontal="left" vertical="top"/>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0" fontId="12" fillId="0" borderId="0" xfId="51" applyFont="1" applyFill="1" applyAlignment="1">
      <alignment horizontal="right" vertical="center"/>
      <protection/>
    </xf>
    <xf numFmtId="172" fontId="14" fillId="0" borderId="0" xfId="51" applyNumberFormat="1" applyFont="1" applyAlignment="1">
      <alignment vertical="center"/>
      <protection/>
    </xf>
    <xf numFmtId="176" fontId="15" fillId="0" borderId="0" xfId="51" applyNumberFormat="1" applyFont="1" applyAlignment="1">
      <alignment vertical="center"/>
      <protection/>
    </xf>
    <xf numFmtId="0" fontId="14" fillId="0" borderId="0" xfId="51" applyFont="1">
      <alignment/>
      <protection/>
    </xf>
    <xf numFmtId="0" fontId="14" fillId="0" borderId="0" xfId="51" applyFont="1" applyFill="1">
      <alignment/>
      <protection/>
    </xf>
    <xf numFmtId="0" fontId="21" fillId="0" borderId="0" xfId="51" applyFont="1" applyFill="1">
      <alignment/>
      <protection/>
    </xf>
    <xf numFmtId="176" fontId="20" fillId="0" borderId="0" xfId="51" applyNumberFormat="1" applyFont="1" applyFill="1" applyAlignment="1">
      <alignment vertical="center"/>
      <protection/>
    </xf>
    <xf numFmtId="176" fontId="15" fillId="0" borderId="0" xfId="51" applyNumberFormat="1" applyFont="1" applyFill="1" applyAlignment="1">
      <alignment vertical="center"/>
      <protection/>
    </xf>
    <xf numFmtId="169" fontId="14" fillId="0" borderId="0" xfId="51" applyNumberFormat="1" applyFont="1" applyAlignment="1">
      <alignment vertical="center"/>
      <protection/>
    </xf>
    <xf numFmtId="192" fontId="14" fillId="0" borderId="0" xfId="51" applyNumberFormat="1" applyFont="1" applyFill="1" applyAlignment="1">
      <alignment vertical="center"/>
      <protection/>
    </xf>
    <xf numFmtId="192" fontId="29" fillId="0" borderId="0" xfId="51" applyNumberFormat="1" applyFont="1" applyFill="1">
      <alignment/>
      <protection/>
    </xf>
    <xf numFmtId="173" fontId="29" fillId="0" borderId="0" xfId="51" applyNumberFormat="1" applyFont="1" applyAlignment="1">
      <alignment vertical="center"/>
      <protection/>
    </xf>
    <xf numFmtId="173" fontId="14" fillId="0" borderId="0" xfId="51" applyNumberFormat="1" applyFont="1" applyFill="1">
      <alignment/>
      <protection/>
    </xf>
    <xf numFmtId="192" fontId="29" fillId="0" borderId="0" xfId="51" applyNumberFormat="1" applyFont="1" applyFill="1" applyAlignment="1">
      <alignment vertical="center"/>
      <protection/>
    </xf>
    <xf numFmtId="192" fontId="29" fillId="0" borderId="0" xfId="51" applyNumberFormat="1" applyFont="1" applyAlignment="1">
      <alignment vertical="center"/>
      <protection/>
    </xf>
    <xf numFmtId="169" fontId="14" fillId="0" borderId="0" xfId="51" applyNumberFormat="1" applyFont="1">
      <alignment/>
      <protection/>
    </xf>
    <xf numFmtId="0" fontId="34" fillId="0" borderId="0" xfId="51" applyFont="1" applyAlignment="1">
      <alignment vertical="center"/>
      <protection/>
    </xf>
    <xf numFmtId="1" fontId="34" fillId="0" borderId="0" xfId="51" applyNumberFormat="1" applyFont="1" applyAlignment="1">
      <alignment horizontal="right"/>
      <protection/>
    </xf>
    <xf numFmtId="172" fontId="21" fillId="0" borderId="0" xfId="51" applyNumberFormat="1" applyFont="1" applyFill="1" applyAlignment="1">
      <alignment vertical="center"/>
      <protection/>
    </xf>
    <xf numFmtId="172" fontId="14" fillId="0" borderId="0" xfId="51" applyNumberFormat="1" applyFont="1" applyFill="1" applyAlignment="1">
      <alignment vertical="center"/>
      <protection/>
    </xf>
    <xf numFmtId="176" fontId="21" fillId="0" borderId="0" xfId="51" applyNumberFormat="1" applyFont="1" applyFill="1" applyAlignment="1">
      <alignment vertical="center"/>
      <protection/>
    </xf>
    <xf numFmtId="177" fontId="14" fillId="0" borderId="0" xfId="51" applyNumberFormat="1" applyFont="1" applyFill="1" applyAlignment="1">
      <alignment vertical="center"/>
      <protection/>
    </xf>
    <xf numFmtId="0" fontId="29" fillId="0" borderId="0" xfId="51" applyFont="1" applyAlignment="1">
      <alignment vertical="center"/>
      <protection/>
    </xf>
    <xf numFmtId="200" fontId="14" fillId="0" borderId="0" xfId="51" applyNumberFormat="1" applyFont="1" applyAlignment="1">
      <alignment vertical="center"/>
      <protection/>
    </xf>
    <xf numFmtId="0" fontId="14" fillId="0" borderId="0" xfId="51" applyFont="1" applyBorder="1" applyAlignment="1">
      <alignment vertical="center"/>
      <protection/>
    </xf>
    <xf numFmtId="176" fontId="14" fillId="0" borderId="0" xfId="51" applyNumberFormat="1" applyFont="1" applyFill="1" applyAlignment="1">
      <alignment vertical="center"/>
      <protection/>
    </xf>
    <xf numFmtId="0" fontId="15" fillId="0" borderId="0" xfId="51" applyFont="1" applyBorder="1" applyAlignment="1">
      <alignment vertical="center"/>
      <protection/>
    </xf>
    <xf numFmtId="191" fontId="15" fillId="0" borderId="0" xfId="51" applyNumberFormat="1" applyFont="1" applyFill="1" applyAlignment="1">
      <alignment vertical="center"/>
      <protection/>
    </xf>
    <xf numFmtId="178" fontId="21" fillId="0" borderId="0" xfId="51" applyNumberFormat="1" applyFont="1" applyFill="1" applyAlignment="1">
      <alignment vertical="center"/>
      <protection/>
    </xf>
    <xf numFmtId="0" fontId="21" fillId="0" borderId="0" xfId="51" applyFont="1" applyAlignment="1">
      <alignment vertical="center"/>
      <protection/>
    </xf>
    <xf numFmtId="185" fontId="20" fillId="0" borderId="0" xfId="51" applyNumberFormat="1" applyFont="1" applyAlignment="1">
      <alignment vertical="center"/>
      <protection/>
    </xf>
    <xf numFmtId="173" fontId="15" fillId="0" borderId="0" xfId="51" applyNumberFormat="1" applyFont="1" applyAlignment="1">
      <alignment vertical="center"/>
      <protection/>
    </xf>
    <xf numFmtId="0" fontId="20" fillId="0" borderId="0" xfId="51" applyFont="1" applyAlignment="1">
      <alignment vertical="center"/>
      <protection/>
    </xf>
    <xf numFmtId="0" fontId="15" fillId="0" borderId="13" xfId="51" applyFont="1" applyFill="1" applyBorder="1" applyAlignment="1">
      <alignment vertical="center"/>
      <protection/>
    </xf>
    <xf numFmtId="197" fontId="21" fillId="0" borderId="0" xfId="51" applyNumberFormat="1" applyFont="1" applyFill="1" applyAlignment="1">
      <alignment vertical="center"/>
      <protection/>
    </xf>
    <xf numFmtId="0" fontId="15" fillId="0" borderId="0" xfId="51" applyFont="1" applyFill="1" applyAlignment="1">
      <alignment horizontal="center" vertical="center"/>
      <protection/>
    </xf>
    <xf numFmtId="0" fontId="25" fillId="0" borderId="13" xfId="51" applyFont="1" applyFill="1" applyBorder="1" applyAlignment="1">
      <alignment vertical="center"/>
      <protection/>
    </xf>
    <xf numFmtId="0" fontId="28" fillId="0" borderId="13" xfId="51" applyFont="1" applyFill="1" applyBorder="1" applyAlignment="1">
      <alignment vertical="center"/>
      <protection/>
    </xf>
    <xf numFmtId="0" fontId="32" fillId="0" borderId="18" xfId="51" applyFont="1" applyFill="1" applyBorder="1" applyAlignment="1">
      <alignment horizontal="center" vertical="center"/>
      <protection/>
    </xf>
    <xf numFmtId="0" fontId="32" fillId="0" borderId="19" xfId="51" applyFont="1" applyFill="1" applyBorder="1" applyAlignment="1">
      <alignment horizontal="center" vertical="center"/>
      <protection/>
    </xf>
    <xf numFmtId="0" fontId="32" fillId="0" borderId="15" xfId="51" applyFont="1" applyFill="1" applyBorder="1" applyAlignment="1">
      <alignment horizontal="center" vertical="center"/>
      <protection/>
    </xf>
    <xf numFmtId="0" fontId="32" fillId="0" borderId="11" xfId="51" applyFont="1" applyFill="1" applyBorder="1" applyAlignment="1">
      <alignment horizontal="center" vertical="center"/>
      <protection/>
    </xf>
    <xf numFmtId="0" fontId="5" fillId="0" borderId="19" xfId="51" applyFont="1" applyFill="1" applyBorder="1" applyAlignment="1">
      <alignment horizontal="center" vertical="center"/>
      <protection/>
    </xf>
    <xf numFmtId="0" fontId="5" fillId="0" borderId="18" xfId="51" applyFont="1" applyFill="1" applyBorder="1" applyAlignment="1">
      <alignment horizontal="center" vertical="center"/>
      <protection/>
    </xf>
    <xf numFmtId="0" fontId="5" fillId="0" borderId="11" xfId="51" applyFont="1" applyFill="1" applyBorder="1" applyAlignment="1">
      <alignment horizontal="center" vertical="center"/>
      <protection/>
    </xf>
    <xf numFmtId="0" fontId="5" fillId="0" borderId="15" xfId="51" applyFont="1" applyFill="1" applyBorder="1" applyAlignment="1">
      <alignment horizontal="center" vertical="center"/>
      <protection/>
    </xf>
    <xf numFmtId="171" fontId="2" fillId="0" borderId="0" xfId="51" applyNumberFormat="1" applyAlignment="1">
      <alignment vertical="center"/>
      <protection/>
    </xf>
    <xf numFmtId="0" fontId="1" fillId="0" borderId="0" xfId="0" applyFont="1" applyAlignment="1">
      <alignment horizontal="center" vertical="top"/>
    </xf>
    <xf numFmtId="0" fontId="3" fillId="0" borderId="0" xfId="51" applyFont="1" applyAlignment="1">
      <alignment horizontal="center" vertical="center"/>
      <protection/>
    </xf>
    <xf numFmtId="0" fontId="4" fillId="0" borderId="0" xfId="51" applyFont="1" applyAlignment="1" quotePrefix="1">
      <alignment horizontal="center" vertical="center"/>
      <protection/>
    </xf>
    <xf numFmtId="0" fontId="4" fillId="0" borderId="16" xfId="51" applyNumberFormat="1" applyFont="1" applyBorder="1" applyAlignment="1">
      <alignment horizontal="center" vertical="center"/>
      <protection/>
    </xf>
    <xf numFmtId="0" fontId="4" fillId="0" borderId="17" xfId="51" applyNumberFormat="1" applyFont="1" applyBorder="1" applyAlignment="1">
      <alignment horizontal="center" vertical="center"/>
      <protection/>
    </xf>
    <xf numFmtId="0" fontId="4" fillId="0" borderId="0" xfId="51" applyNumberFormat="1" applyFont="1" applyBorder="1" applyAlignment="1">
      <alignment horizontal="center" vertical="center"/>
      <protection/>
    </xf>
    <xf numFmtId="0" fontId="4" fillId="0" borderId="13" xfId="51" applyNumberFormat="1" applyFont="1" applyBorder="1" applyAlignment="1">
      <alignment horizontal="center" vertical="center"/>
      <protection/>
    </xf>
    <xf numFmtId="0" fontId="4" fillId="0" borderId="15" xfId="51" applyNumberFormat="1" applyFont="1" applyBorder="1" applyAlignment="1">
      <alignment horizontal="center" vertical="center"/>
      <protection/>
    </xf>
    <xf numFmtId="0" fontId="4" fillId="0" borderId="18" xfId="51" applyNumberFormat="1" applyFont="1" applyBorder="1" applyAlignment="1">
      <alignment horizontal="center" vertical="center"/>
      <protection/>
    </xf>
    <xf numFmtId="0" fontId="4" fillId="0" borderId="20" xfId="51" applyFont="1" applyBorder="1" applyAlignment="1">
      <alignment horizontal="center" vertical="center"/>
      <protection/>
    </xf>
    <xf numFmtId="0" fontId="4" fillId="0" borderId="10" xfId="51" applyFont="1" applyBorder="1" applyAlignment="1">
      <alignment horizontal="center" vertical="center"/>
      <protection/>
    </xf>
    <xf numFmtId="0" fontId="4" fillId="0" borderId="21" xfId="51" applyFont="1" applyBorder="1" applyAlignment="1">
      <alignment horizontal="center" vertical="center"/>
      <protection/>
    </xf>
    <xf numFmtId="0" fontId="4" fillId="0" borderId="16" xfId="51" applyFont="1" applyBorder="1" applyAlignment="1">
      <alignment horizontal="center" vertical="center"/>
      <protection/>
    </xf>
    <xf numFmtId="0" fontId="4" fillId="0" borderId="17" xfId="51" applyFont="1" applyBorder="1" applyAlignment="1">
      <alignment horizontal="center" vertical="center"/>
      <protection/>
    </xf>
    <xf numFmtId="0" fontId="4" fillId="0" borderId="14" xfId="51" applyFont="1" applyBorder="1" applyAlignment="1">
      <alignment horizontal="center" vertical="center"/>
      <protection/>
    </xf>
    <xf numFmtId="0" fontId="4" fillId="0" borderId="0" xfId="51" applyFont="1" applyBorder="1" applyAlignment="1">
      <alignment horizontal="center" vertical="center"/>
      <protection/>
    </xf>
    <xf numFmtId="0" fontId="4" fillId="0" borderId="13" xfId="51" applyFont="1" applyBorder="1" applyAlignment="1">
      <alignment horizontal="center" vertical="center"/>
      <protection/>
    </xf>
    <xf numFmtId="0" fontId="4" fillId="0" borderId="22" xfId="51" applyFont="1" applyBorder="1" applyAlignment="1">
      <alignment horizontal="center" vertical="center"/>
      <protection/>
    </xf>
    <xf numFmtId="0" fontId="4" fillId="0" borderId="15" xfId="51" applyFont="1" applyBorder="1" applyAlignment="1">
      <alignment horizontal="center" vertical="center"/>
      <protection/>
    </xf>
    <xf numFmtId="0" fontId="4" fillId="0" borderId="18" xfId="51" applyFont="1" applyBorder="1" applyAlignment="1">
      <alignment horizontal="center" vertical="center"/>
      <protection/>
    </xf>
    <xf numFmtId="0" fontId="4" fillId="0" borderId="21" xfId="51" applyFont="1" applyBorder="1" applyAlignment="1">
      <alignment horizontal="center" vertical="center" wrapText="1"/>
      <protection/>
    </xf>
    <xf numFmtId="0" fontId="4" fillId="0" borderId="16" xfId="51" applyFont="1" applyBorder="1" applyAlignment="1">
      <alignment horizontal="center" vertical="center" wrapText="1"/>
      <protection/>
    </xf>
    <xf numFmtId="0" fontId="4" fillId="0" borderId="17" xfId="51" applyFont="1" applyBorder="1" applyAlignment="1">
      <alignment horizontal="center" vertical="center" wrapText="1"/>
      <protection/>
    </xf>
    <xf numFmtId="0" fontId="4" fillId="0" borderId="22" xfId="51" applyFont="1" applyBorder="1" applyAlignment="1">
      <alignment horizontal="center" vertical="center" wrapText="1"/>
      <protection/>
    </xf>
    <xf numFmtId="0" fontId="4" fillId="0" borderId="15" xfId="51" applyFont="1" applyBorder="1" applyAlignment="1">
      <alignment horizontal="center" vertical="center" wrapText="1"/>
      <protection/>
    </xf>
    <xf numFmtId="0" fontId="4" fillId="0" borderId="18" xfId="51" applyFont="1" applyBorder="1" applyAlignment="1">
      <alignment horizontal="center" vertical="center" wrapText="1"/>
      <protection/>
    </xf>
    <xf numFmtId="0" fontId="4" fillId="0" borderId="12" xfId="51" applyFont="1" applyBorder="1" applyAlignment="1">
      <alignment horizontal="center" vertical="center"/>
      <protection/>
    </xf>
    <xf numFmtId="171" fontId="4" fillId="0" borderId="0" xfId="51" applyNumberFormat="1" applyFont="1" applyAlignment="1">
      <alignment vertical="center"/>
      <protection/>
    </xf>
    <xf numFmtId="0" fontId="2" fillId="0" borderId="0" xfId="51" applyAlignment="1">
      <alignment vertical="center"/>
      <protection/>
    </xf>
    <xf numFmtId="171" fontId="4" fillId="0" borderId="0" xfId="51" applyNumberFormat="1" applyFont="1" applyBorder="1" applyAlignment="1">
      <alignment vertical="center"/>
      <protection/>
    </xf>
    <xf numFmtId="171" fontId="4" fillId="0" borderId="0" xfId="51" applyNumberFormat="1" applyFont="1" applyFill="1" applyBorder="1" applyAlignment="1">
      <alignment vertical="center"/>
      <protection/>
    </xf>
    <xf numFmtId="0" fontId="4" fillId="0" borderId="0" xfId="51" applyFont="1" applyAlignment="1">
      <alignment horizontal="center" vertical="center"/>
      <protection/>
    </xf>
    <xf numFmtId="0" fontId="5" fillId="0" borderId="20" xfId="51" applyFont="1" applyBorder="1" applyAlignment="1">
      <alignment horizontal="center" vertical="center"/>
      <protection/>
    </xf>
    <xf numFmtId="0" fontId="5" fillId="0" borderId="10" xfId="51" applyFont="1" applyBorder="1" applyAlignment="1">
      <alignment horizontal="center" vertical="center"/>
      <protection/>
    </xf>
    <xf numFmtId="0" fontId="5" fillId="0" borderId="12" xfId="51" applyFont="1" applyBorder="1" applyAlignment="1">
      <alignment horizontal="center" vertical="center"/>
      <protection/>
    </xf>
    <xf numFmtId="0" fontId="4" fillId="0" borderId="14" xfId="51" applyFont="1" applyBorder="1" applyAlignment="1">
      <alignment horizontal="center" vertical="center" wrapText="1"/>
      <protection/>
    </xf>
    <xf numFmtId="0" fontId="4" fillId="0" borderId="13" xfId="51" applyFont="1" applyBorder="1" applyAlignment="1">
      <alignment horizontal="center" vertical="center" wrapText="1"/>
      <protection/>
    </xf>
    <xf numFmtId="0" fontId="5" fillId="0" borderId="21" xfId="51" applyFont="1" applyBorder="1" applyAlignment="1">
      <alignment horizontal="center" vertical="center" wrapText="1"/>
      <protection/>
    </xf>
    <xf numFmtId="0" fontId="5" fillId="0" borderId="16" xfId="51" applyFont="1" applyBorder="1" applyAlignment="1">
      <alignment horizontal="center" vertical="center" wrapText="1"/>
      <protection/>
    </xf>
    <xf numFmtId="0" fontId="5" fillId="0" borderId="14" xfId="51" applyFont="1" applyBorder="1" applyAlignment="1">
      <alignment horizontal="center" vertical="center" wrapText="1"/>
      <protection/>
    </xf>
    <xf numFmtId="0" fontId="5" fillId="0" borderId="0" xfId="51" applyFont="1" applyBorder="1" applyAlignment="1">
      <alignment horizontal="center" vertical="center" wrapText="1"/>
      <protection/>
    </xf>
    <xf numFmtId="0" fontId="5" fillId="0" borderId="22" xfId="51" applyFont="1" applyBorder="1" applyAlignment="1">
      <alignment horizontal="center" vertical="center" wrapText="1"/>
      <protection/>
    </xf>
    <xf numFmtId="0" fontId="5" fillId="0" borderId="15" xfId="51" applyFont="1" applyBorder="1" applyAlignment="1">
      <alignment horizontal="center" vertical="center" wrapText="1"/>
      <protection/>
    </xf>
    <xf numFmtId="0" fontId="4" fillId="0" borderId="21" xfId="51" applyFont="1" applyBorder="1" applyAlignment="1">
      <alignment horizontal="center" vertical="center"/>
      <protection/>
    </xf>
    <xf numFmtId="0" fontId="4" fillId="0" borderId="16" xfId="51" applyFont="1" applyBorder="1" applyAlignment="1">
      <alignment horizontal="center" vertical="center"/>
      <protection/>
    </xf>
    <xf numFmtId="0" fontId="4" fillId="0" borderId="17" xfId="51" applyFont="1" applyBorder="1" applyAlignment="1">
      <alignment horizontal="center" vertical="center"/>
      <protection/>
    </xf>
    <xf numFmtId="0" fontId="4" fillId="0" borderId="22" xfId="51" applyFont="1" applyBorder="1" applyAlignment="1">
      <alignment horizontal="center" vertical="center"/>
      <protection/>
    </xf>
    <xf numFmtId="0" fontId="4" fillId="0" borderId="15" xfId="51" applyFont="1" applyBorder="1" applyAlignment="1">
      <alignment horizontal="center" vertical="center"/>
      <protection/>
    </xf>
    <xf numFmtId="0" fontId="4" fillId="0" borderId="18" xfId="51" applyFont="1" applyBorder="1" applyAlignment="1">
      <alignment horizontal="center" vertical="center"/>
      <protection/>
    </xf>
    <xf numFmtId="171" fontId="4" fillId="0" borderId="0" xfId="51" applyNumberFormat="1" applyFont="1" applyFill="1" applyAlignment="1">
      <alignment vertical="center"/>
      <protection/>
    </xf>
    <xf numFmtId="0" fontId="5" fillId="0" borderId="0" xfId="51" applyFont="1" applyAlignment="1">
      <alignment horizontal="left" vertical="top" wrapText="1"/>
      <protection/>
    </xf>
    <xf numFmtId="0" fontId="5" fillId="0" borderId="16" xfId="51" applyFont="1" applyFill="1" applyBorder="1" applyAlignment="1">
      <alignment horizontal="center" vertical="center" wrapText="1"/>
      <protection/>
    </xf>
    <xf numFmtId="0" fontId="5" fillId="0" borderId="17" xfId="51" applyFont="1" applyFill="1" applyBorder="1" applyAlignment="1">
      <alignment horizontal="center" vertical="center" wrapText="1"/>
      <protection/>
    </xf>
    <xf numFmtId="0" fontId="5" fillId="0" borderId="0" xfId="51" applyFont="1" applyFill="1" applyBorder="1" applyAlignment="1">
      <alignment horizontal="center" vertical="center" wrapText="1"/>
      <protection/>
    </xf>
    <xf numFmtId="0" fontId="5" fillId="0" borderId="13" xfId="51" applyFont="1" applyFill="1" applyBorder="1" applyAlignment="1">
      <alignment horizontal="center" vertical="center" wrapText="1"/>
      <protection/>
    </xf>
    <xf numFmtId="0" fontId="5" fillId="0" borderId="15" xfId="51" applyFont="1" applyFill="1" applyBorder="1" applyAlignment="1">
      <alignment horizontal="center" vertical="center" wrapText="1"/>
      <protection/>
    </xf>
    <xf numFmtId="0" fontId="5" fillId="0" borderId="18" xfId="51" applyFont="1" applyFill="1" applyBorder="1" applyAlignment="1">
      <alignment horizontal="center" vertical="center" wrapText="1"/>
      <protection/>
    </xf>
    <xf numFmtId="0" fontId="5" fillId="0" borderId="20" xfId="51" applyFont="1" applyFill="1" applyBorder="1" applyAlignment="1">
      <alignment horizontal="center" vertical="center"/>
      <protection/>
    </xf>
    <xf numFmtId="0" fontId="5" fillId="0" borderId="10" xfId="51" applyFont="1" applyFill="1" applyBorder="1" applyAlignment="1">
      <alignment horizontal="center" vertical="center"/>
      <protection/>
    </xf>
    <xf numFmtId="0" fontId="5" fillId="0" borderId="12" xfId="51" applyFont="1" applyFill="1" applyBorder="1" applyAlignment="1">
      <alignment horizontal="center" vertical="center"/>
      <protection/>
    </xf>
    <xf numFmtId="0" fontId="4" fillId="0" borderId="20" xfId="51" applyNumberFormat="1" applyFont="1" applyFill="1" applyBorder="1" applyAlignment="1">
      <alignment horizontal="center" vertical="center"/>
      <protection/>
    </xf>
    <xf numFmtId="0" fontId="4" fillId="0" borderId="10" xfId="51" applyNumberFormat="1" applyFont="1" applyFill="1" applyBorder="1" applyAlignment="1">
      <alignment horizontal="center" vertical="center"/>
      <protection/>
    </xf>
    <xf numFmtId="0" fontId="4" fillId="0" borderId="20" xfId="51" applyNumberFormat="1" applyFont="1" applyFill="1" applyBorder="1" applyAlignment="1">
      <alignment horizontal="center" vertical="center"/>
      <protection/>
    </xf>
    <xf numFmtId="0" fontId="4" fillId="0" borderId="16" xfId="51" applyFont="1" applyFill="1" applyBorder="1" applyAlignment="1">
      <alignment horizontal="center" vertical="center" wrapText="1"/>
      <protection/>
    </xf>
    <xf numFmtId="0" fontId="4" fillId="0" borderId="0" xfId="51" applyFont="1" applyFill="1" applyBorder="1" applyAlignment="1">
      <alignment horizontal="center" vertical="center" wrapText="1"/>
      <protection/>
    </xf>
    <xf numFmtId="0" fontId="4" fillId="0" borderId="15" xfId="51" applyFont="1" applyFill="1" applyBorder="1" applyAlignment="1">
      <alignment horizontal="center" vertical="center" wrapText="1"/>
      <protection/>
    </xf>
    <xf numFmtId="0" fontId="4" fillId="0" borderId="20" xfId="51" applyFont="1" applyFill="1" applyBorder="1" applyAlignment="1">
      <alignment horizontal="center" vertical="center"/>
      <protection/>
    </xf>
    <xf numFmtId="0" fontId="4" fillId="0" borderId="10" xfId="51" applyFont="1" applyFill="1" applyBorder="1" applyAlignment="1">
      <alignment horizontal="center" vertical="center"/>
      <protection/>
    </xf>
    <xf numFmtId="0" fontId="4" fillId="0" borderId="23" xfId="51" applyFont="1" applyFill="1" applyBorder="1" applyAlignment="1">
      <alignment horizontal="center" vertical="center"/>
      <protection/>
    </xf>
    <xf numFmtId="0" fontId="4" fillId="0" borderId="24" xfId="51" applyFont="1" applyFill="1" applyBorder="1" applyAlignment="1">
      <alignment horizontal="center" vertical="center"/>
      <protection/>
    </xf>
    <xf numFmtId="0" fontId="4" fillId="0" borderId="19" xfId="51" applyFont="1" applyFill="1" applyBorder="1" applyAlignment="1">
      <alignment horizontal="center" vertical="center"/>
      <protection/>
    </xf>
    <xf numFmtId="0" fontId="4" fillId="0" borderId="21" xfId="51" applyFont="1" applyFill="1" applyBorder="1" applyAlignment="1">
      <alignment horizontal="center" vertical="center" wrapText="1"/>
      <protection/>
    </xf>
    <xf numFmtId="0" fontId="4" fillId="0" borderId="14" xfId="51" applyFont="1" applyFill="1" applyBorder="1" applyAlignment="1">
      <alignment horizontal="center" vertical="center" wrapText="1"/>
      <protection/>
    </xf>
    <xf numFmtId="0" fontId="4" fillId="0" borderId="22" xfId="51" applyFont="1" applyFill="1" applyBorder="1" applyAlignment="1">
      <alignment horizontal="center" vertical="center" wrapText="1"/>
      <protection/>
    </xf>
    <xf numFmtId="0" fontId="4" fillId="0" borderId="12" xfId="51" applyFont="1" applyFill="1" applyBorder="1" applyAlignment="1">
      <alignment horizontal="center" vertical="center"/>
      <protection/>
    </xf>
    <xf numFmtId="0" fontId="2" fillId="0" borderId="12" xfId="51" applyFill="1" applyBorder="1" applyAlignment="1">
      <alignment horizontal="center" vertical="center"/>
      <protection/>
    </xf>
    <xf numFmtId="0" fontId="4" fillId="0" borderId="23" xfId="51" applyFont="1" applyBorder="1" applyAlignment="1">
      <alignment horizontal="center" vertical="center" wrapText="1"/>
      <protection/>
    </xf>
    <xf numFmtId="0" fontId="4" fillId="0" borderId="24" xfId="51" applyFont="1" applyBorder="1" applyAlignment="1">
      <alignment horizontal="center" vertical="center" wrapText="1"/>
      <protection/>
    </xf>
    <xf numFmtId="0" fontId="4" fillId="0" borderId="19" xfId="51" applyFont="1" applyBorder="1" applyAlignment="1">
      <alignment horizontal="center" vertical="center" wrapText="1"/>
      <protection/>
    </xf>
    <xf numFmtId="0" fontId="4" fillId="0" borderId="23" xfId="51" applyFont="1" applyBorder="1" applyAlignment="1">
      <alignment horizontal="center" vertical="center"/>
      <protection/>
    </xf>
    <xf numFmtId="0" fontId="4" fillId="0" borderId="19" xfId="51" applyFont="1" applyBorder="1" applyAlignment="1">
      <alignment horizontal="center" vertical="center"/>
      <protection/>
    </xf>
    <xf numFmtId="0" fontId="3" fillId="0" borderId="0" xfId="54" applyFont="1" applyFill="1" applyAlignment="1">
      <alignment horizontal="center" vertical="center"/>
      <protection/>
    </xf>
    <xf numFmtId="0" fontId="5" fillId="0" borderId="16" xfId="54" applyFont="1" applyFill="1" applyBorder="1" applyAlignment="1">
      <alignment horizontal="center" vertical="center" wrapText="1"/>
      <protection/>
    </xf>
    <xf numFmtId="0" fontId="5" fillId="0" borderId="17" xfId="54" applyFont="1" applyFill="1" applyBorder="1" applyAlignment="1">
      <alignment horizontal="center" vertical="center" wrapText="1"/>
      <protection/>
    </xf>
    <xf numFmtId="0" fontId="5" fillId="0" borderId="0" xfId="54" applyFont="1" applyFill="1" applyBorder="1" applyAlignment="1">
      <alignment horizontal="center" vertical="center" wrapText="1"/>
      <protection/>
    </xf>
    <xf numFmtId="0" fontId="5" fillId="0" borderId="13" xfId="54" applyFont="1" applyFill="1" applyBorder="1" applyAlignment="1">
      <alignment horizontal="center" vertical="center" wrapText="1"/>
      <protection/>
    </xf>
    <xf numFmtId="0" fontId="5" fillId="0" borderId="15" xfId="54" applyFont="1" applyFill="1" applyBorder="1" applyAlignment="1">
      <alignment horizontal="center" vertical="center" wrapText="1"/>
      <protection/>
    </xf>
    <xf numFmtId="0" fontId="5" fillId="0" borderId="18" xfId="54" applyFont="1" applyFill="1" applyBorder="1" applyAlignment="1">
      <alignment horizontal="center" vertical="center" wrapText="1"/>
      <protection/>
    </xf>
    <xf numFmtId="0" fontId="5" fillId="0" borderId="20" xfId="54" applyFont="1" applyFill="1" applyBorder="1" applyAlignment="1">
      <alignment horizontal="center" vertical="center"/>
      <protection/>
    </xf>
    <xf numFmtId="0" fontId="5" fillId="0" borderId="10" xfId="54" applyFont="1" applyFill="1" applyBorder="1" applyAlignment="1">
      <alignment horizontal="center" vertical="center"/>
      <protection/>
    </xf>
    <xf numFmtId="0" fontId="5" fillId="0" borderId="12" xfId="54" applyFont="1" applyFill="1" applyBorder="1" applyAlignment="1">
      <alignment horizontal="center" vertical="center"/>
      <protection/>
    </xf>
    <xf numFmtId="0" fontId="5" fillId="0" borderId="23" xfId="51" applyFont="1" applyFill="1" applyBorder="1" applyAlignment="1">
      <alignment horizontal="center" vertical="center"/>
      <protection/>
    </xf>
    <xf numFmtId="0" fontId="35" fillId="0" borderId="19" xfId="51" applyFont="1" applyFill="1" applyBorder="1" applyAlignment="1">
      <alignment horizontal="center" vertical="center"/>
      <protection/>
    </xf>
    <xf numFmtId="0" fontId="5" fillId="0" borderId="19" xfId="51" applyFont="1" applyFill="1" applyBorder="1" applyAlignment="1">
      <alignment horizontal="center" vertical="center"/>
      <protection/>
    </xf>
    <xf numFmtId="0" fontId="3" fillId="0" borderId="0" xfId="51" applyFont="1" applyFill="1" applyAlignment="1">
      <alignment horizontal="center"/>
      <protection/>
    </xf>
    <xf numFmtId="0" fontId="3" fillId="0" borderId="0" xfId="51" applyFont="1" applyFill="1" applyAlignment="1">
      <alignment horizontal="center" vertical="top"/>
      <protection/>
    </xf>
    <xf numFmtId="0" fontId="4" fillId="0" borderId="20" xfId="54" applyFont="1" applyFill="1" applyBorder="1" applyAlignment="1">
      <alignment horizontal="center" vertical="center"/>
      <protection/>
    </xf>
    <xf numFmtId="0" fontId="4" fillId="0" borderId="12" xfId="54" applyFont="1" applyFill="1" applyBorder="1" applyAlignment="1">
      <alignment horizontal="center" vertical="center"/>
      <protection/>
    </xf>
    <xf numFmtId="0" fontId="4" fillId="0" borderId="21" xfId="54" applyFont="1" applyFill="1" applyBorder="1" applyAlignment="1">
      <alignment horizontal="center" vertical="center" wrapText="1"/>
      <protection/>
    </xf>
    <xf numFmtId="0" fontId="4" fillId="0" borderId="14" xfId="54" applyFont="1" applyFill="1" applyBorder="1" applyAlignment="1">
      <alignment horizontal="center" vertical="center" wrapText="1"/>
      <protection/>
    </xf>
    <xf numFmtId="0" fontId="4" fillId="0" borderId="22" xfId="54" applyFont="1" applyFill="1" applyBorder="1" applyAlignment="1">
      <alignment horizontal="center" vertical="center" wrapText="1"/>
      <protection/>
    </xf>
    <xf numFmtId="0" fontId="73" fillId="0" borderId="0" xfId="51" applyFont="1" applyAlignment="1">
      <alignment horizontal="justify" vertical="center" wrapText="1"/>
      <protection/>
    </xf>
    <xf numFmtId="0" fontId="4" fillId="0" borderId="16" xfId="54" applyFont="1" applyFill="1" applyBorder="1" applyAlignment="1">
      <alignment horizontal="center" vertical="center"/>
      <protection/>
    </xf>
    <xf numFmtId="0" fontId="4" fillId="0" borderId="17" xfId="54" applyFont="1" applyFill="1" applyBorder="1" applyAlignment="1">
      <alignment horizontal="center" vertical="center"/>
      <protection/>
    </xf>
    <xf numFmtId="0" fontId="4" fillId="0" borderId="0" xfId="54" applyFont="1" applyFill="1" applyBorder="1" applyAlignment="1">
      <alignment horizontal="center" vertical="center"/>
      <protection/>
    </xf>
    <xf numFmtId="0" fontId="4" fillId="0" borderId="13" xfId="54" applyFont="1" applyFill="1" applyBorder="1" applyAlignment="1">
      <alignment horizontal="center" vertical="center"/>
      <protection/>
    </xf>
    <xf numFmtId="0" fontId="4" fillId="0" borderId="15" xfId="54" applyFont="1" applyFill="1" applyBorder="1" applyAlignment="1">
      <alignment horizontal="center" vertical="center"/>
      <protection/>
    </xf>
    <xf numFmtId="0" fontId="4" fillId="0" borderId="18" xfId="54" applyFont="1" applyFill="1" applyBorder="1" applyAlignment="1">
      <alignment horizontal="center" vertical="center"/>
      <protection/>
    </xf>
    <xf numFmtId="0" fontId="4" fillId="0" borderId="23" xfId="54" applyFont="1" applyFill="1" applyBorder="1" applyAlignment="1">
      <alignment horizontal="center" vertical="center" wrapText="1"/>
      <protection/>
    </xf>
    <xf numFmtId="0" fontId="4" fillId="0" borderId="24" xfId="54" applyFont="1" applyFill="1" applyBorder="1" applyAlignment="1">
      <alignment horizontal="center" vertical="center" wrapText="1"/>
      <protection/>
    </xf>
    <xf numFmtId="0" fontId="4" fillId="0" borderId="19" xfId="54" applyFont="1" applyFill="1" applyBorder="1" applyAlignment="1">
      <alignment horizontal="center" vertical="center" wrapText="1"/>
      <protection/>
    </xf>
    <xf numFmtId="0" fontId="4" fillId="0" borderId="10" xfId="54" applyFont="1" applyFill="1" applyBorder="1" applyAlignment="1">
      <alignment horizontal="center" vertical="center"/>
      <protection/>
    </xf>
    <xf numFmtId="0" fontId="15" fillId="0" borderId="0" xfId="51" applyFont="1" applyAlignment="1">
      <alignment horizontal="center" vertical="center"/>
      <protection/>
    </xf>
    <xf numFmtId="0" fontId="4" fillId="0" borderId="0" xfId="51" applyFont="1" applyAlignment="1">
      <alignment horizontal="left" vertical="center" wrapText="1"/>
      <protection/>
    </xf>
    <xf numFmtId="0" fontId="32" fillId="0" borderId="16" xfId="51" applyFont="1" applyBorder="1" applyAlignment="1">
      <alignment horizontal="center" vertical="center"/>
      <protection/>
    </xf>
    <xf numFmtId="0" fontId="32" fillId="0" borderId="17" xfId="51" applyFont="1" applyBorder="1" applyAlignment="1">
      <alignment horizontal="center" vertical="center"/>
      <protection/>
    </xf>
    <xf numFmtId="0" fontId="32" fillId="0" borderId="0" xfId="51" applyFont="1" applyAlignment="1">
      <alignment horizontal="center" vertical="center"/>
      <protection/>
    </xf>
    <xf numFmtId="0" fontId="32" fillId="0" borderId="13" xfId="51" applyFont="1" applyBorder="1" applyAlignment="1">
      <alignment horizontal="center" vertical="center"/>
      <protection/>
    </xf>
    <xf numFmtId="0" fontId="32" fillId="0" borderId="15" xfId="51" applyFont="1" applyBorder="1" applyAlignment="1">
      <alignment horizontal="center" vertical="center"/>
      <protection/>
    </xf>
    <xf numFmtId="0" fontId="32" fillId="0" borderId="18" xfId="51" applyFont="1" applyBorder="1" applyAlignment="1">
      <alignment horizontal="center" vertical="center"/>
      <protection/>
    </xf>
    <xf numFmtId="0" fontId="32" fillId="0" borderId="20" xfId="51" applyFont="1" applyBorder="1" applyAlignment="1">
      <alignment horizontal="center" vertical="center"/>
      <protection/>
    </xf>
    <xf numFmtId="0" fontId="32" fillId="0" borderId="10" xfId="51" applyFont="1" applyBorder="1" applyAlignment="1">
      <alignment horizontal="center" vertical="center"/>
      <protection/>
    </xf>
    <xf numFmtId="0" fontId="32" fillId="0" borderId="12" xfId="51" applyFont="1" applyBorder="1" applyAlignment="1">
      <alignment horizontal="center" vertical="center"/>
      <protection/>
    </xf>
    <xf numFmtId="0" fontId="32" fillId="0" borderId="20" xfId="51" applyFont="1" applyFill="1" applyBorder="1" applyAlignment="1">
      <alignment horizontal="center" vertical="center"/>
      <protection/>
    </xf>
    <xf numFmtId="0" fontId="32" fillId="0" borderId="10" xfId="51" applyFont="1" applyFill="1" applyBorder="1" applyAlignment="1">
      <alignment horizontal="center" vertical="center"/>
      <protection/>
    </xf>
    <xf numFmtId="0" fontId="32" fillId="0" borderId="12" xfId="51" applyFont="1" applyFill="1" applyBorder="1" applyAlignment="1">
      <alignment horizontal="center" vertical="center"/>
      <protection/>
    </xf>
    <xf numFmtId="0" fontId="3" fillId="0" borderId="0" xfId="51" applyFont="1" applyAlignment="1">
      <alignment horizontal="center" vertical="center"/>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2 2" xfId="52"/>
    <cellStyle name="Standard 3" xfId="53"/>
    <cellStyle name="Standard 4" xfId="54"/>
    <cellStyle name="Text mit Füllzeichen"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90</xdr:row>
      <xdr:rowOff>66675</xdr:rowOff>
    </xdr:from>
    <xdr:to>
      <xdr:col>13</xdr:col>
      <xdr:colOff>0</xdr:colOff>
      <xdr:row>90</xdr:row>
      <xdr:rowOff>66675</xdr:rowOff>
    </xdr:to>
    <xdr:sp>
      <xdr:nvSpPr>
        <xdr:cNvPr id="1" name="Line 1"/>
        <xdr:cNvSpPr>
          <a:spLocks/>
        </xdr:cNvSpPr>
      </xdr:nvSpPr>
      <xdr:spPr>
        <a:xfrm>
          <a:off x="5038725" y="919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90</xdr:row>
      <xdr:rowOff>66675</xdr:rowOff>
    </xdr:from>
    <xdr:to>
      <xdr:col>0</xdr:col>
      <xdr:colOff>438150</xdr:colOff>
      <xdr:row>90</xdr:row>
      <xdr:rowOff>66675</xdr:rowOff>
    </xdr:to>
    <xdr:sp>
      <xdr:nvSpPr>
        <xdr:cNvPr id="2" name="Line 2"/>
        <xdr:cNvSpPr>
          <a:spLocks/>
        </xdr:cNvSpPr>
      </xdr:nvSpPr>
      <xdr:spPr>
        <a:xfrm>
          <a:off x="19050" y="91916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34</xdr:row>
      <xdr:rowOff>66675</xdr:rowOff>
    </xdr:from>
    <xdr:to>
      <xdr:col>17</xdr:col>
      <xdr:colOff>19050</xdr:colOff>
      <xdr:row>77</xdr:row>
      <xdr:rowOff>9525</xdr:rowOff>
    </xdr:to>
    <xdr:pic>
      <xdr:nvPicPr>
        <xdr:cNvPr id="1" name="Grafik 5"/>
        <xdr:cNvPicPr preferRelativeResize="1">
          <a:picLocks noChangeAspect="1"/>
        </xdr:cNvPicPr>
      </xdr:nvPicPr>
      <xdr:blipFill>
        <a:blip r:embed="rId1"/>
        <a:stretch>
          <a:fillRect/>
        </a:stretch>
      </xdr:blipFill>
      <xdr:spPr>
        <a:xfrm>
          <a:off x="19050" y="4200525"/>
          <a:ext cx="5972175" cy="5076825"/>
        </a:xfrm>
        <a:prstGeom prst="rect">
          <a:avLst/>
        </a:prstGeom>
        <a:noFill/>
        <a:ln w="9525" cmpd="sng">
          <a:noFill/>
        </a:ln>
      </xdr:spPr>
    </xdr:pic>
    <xdr:clientData/>
  </xdr:twoCellAnchor>
  <xdr:twoCellAnchor editAs="oneCell">
    <xdr:from>
      <xdr:col>0</xdr:col>
      <xdr:colOff>0</xdr:colOff>
      <xdr:row>16</xdr:row>
      <xdr:rowOff>19050</xdr:rowOff>
    </xdr:from>
    <xdr:to>
      <xdr:col>16</xdr:col>
      <xdr:colOff>400050</xdr:colOff>
      <xdr:row>32</xdr:row>
      <xdr:rowOff>57150</xdr:rowOff>
    </xdr:to>
    <xdr:pic>
      <xdr:nvPicPr>
        <xdr:cNvPr id="2" name="Grafik 6"/>
        <xdr:cNvPicPr preferRelativeResize="1">
          <a:picLocks noChangeAspect="1"/>
        </xdr:cNvPicPr>
      </xdr:nvPicPr>
      <xdr:blipFill>
        <a:blip r:embed="rId2"/>
        <a:stretch>
          <a:fillRect/>
        </a:stretch>
      </xdr:blipFill>
      <xdr:spPr>
        <a:xfrm>
          <a:off x="0" y="2047875"/>
          <a:ext cx="5943600" cy="1885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xdr:col>
      <xdr:colOff>38100</xdr:colOff>
      <xdr:row>5</xdr:row>
      <xdr:rowOff>114300</xdr:rowOff>
    </xdr:to>
    <xdr:sp>
      <xdr:nvSpPr>
        <xdr:cNvPr id="1" name="Text 1"/>
        <xdr:cNvSpPr txBox="1">
          <a:spLocks noChangeArrowheads="1"/>
        </xdr:cNvSpPr>
      </xdr:nvSpPr>
      <xdr:spPr>
        <a:xfrm>
          <a:off x="0" y="219075"/>
          <a:ext cx="685800" cy="485775"/>
        </a:xfrm>
        <a:prstGeom prst="rect">
          <a:avLst/>
        </a:prstGeom>
        <a:solidFill>
          <a:srgbClr val="FFFFFF"/>
        </a:solidFill>
        <a:ln w="1" cmpd="sng">
          <a:noFill/>
        </a:ln>
      </xdr:spPr>
      <xdr:txBody>
        <a:bodyPr vertOverflow="clip" wrap="square" lIns="27432" tIns="18288" rIns="27432" bIns="18288" anchor="ctr"/>
        <a:p>
          <a:pPr algn="ctr">
            <a:defRPr/>
          </a:pPr>
          <a:r>
            <a:rPr lang="en-US" cap="none" sz="600" b="0" i="0" u="none" baseline="0">
              <a:solidFill>
                <a:srgbClr val="000000"/>
              </a:solidFill>
              <a:latin typeface="Arial"/>
              <a:ea typeface="Arial"/>
              <a:cs typeface="Arial"/>
            </a:rPr>
            <a:t>Jahr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114300</xdr:rowOff>
    </xdr:from>
    <xdr:to>
      <xdr:col>16</xdr:col>
      <xdr:colOff>276225</xdr:colOff>
      <xdr:row>72</xdr:row>
      <xdr:rowOff>342900</xdr:rowOff>
    </xdr:to>
    <xdr:pic>
      <xdr:nvPicPr>
        <xdr:cNvPr id="1" name="Grafik 3"/>
        <xdr:cNvPicPr preferRelativeResize="1">
          <a:picLocks noChangeAspect="1"/>
        </xdr:cNvPicPr>
      </xdr:nvPicPr>
      <xdr:blipFill>
        <a:blip r:embed="rId1"/>
        <a:stretch>
          <a:fillRect/>
        </a:stretch>
      </xdr:blipFill>
      <xdr:spPr>
        <a:xfrm>
          <a:off x="0" y="4667250"/>
          <a:ext cx="6057900" cy="429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0"/>
  <sheetViews>
    <sheetView tabSelected="1" zoomScalePageLayoutView="0" workbookViewId="0" topLeftCell="A1">
      <selection activeCell="E1" sqref="E1"/>
    </sheetView>
  </sheetViews>
  <sheetFormatPr defaultColWidth="8.8515625" defaultRowHeight="12.75"/>
  <cols>
    <col min="1" max="1" width="2.7109375" style="296" customWidth="1"/>
    <col min="2" max="2" width="3.421875" style="296" customWidth="1"/>
    <col min="3" max="3" width="68.7109375" style="296" customWidth="1"/>
    <col min="4" max="4" width="7.140625" style="296" customWidth="1"/>
    <col min="5" max="11" width="8.28125" style="296" customWidth="1"/>
    <col min="12" max="12" width="3.8515625" style="296" customWidth="1"/>
    <col min="13" max="13" width="11.421875" style="296" customWidth="1"/>
    <col min="14" max="16384" width="8.8515625" style="296" customWidth="1"/>
  </cols>
  <sheetData>
    <row r="1" spans="10:11" s="288" customFormat="1" ht="12.75">
      <c r="J1" s="300"/>
      <c r="K1" s="290"/>
    </row>
    <row r="2" s="288" customFormat="1" ht="12.75"/>
    <row r="3" spans="2:12" s="288" customFormat="1" ht="12.75">
      <c r="B3" s="354" t="s">
        <v>1</v>
      </c>
      <c r="C3" s="354"/>
      <c r="D3" s="354"/>
      <c r="E3" s="301"/>
      <c r="F3" s="301"/>
      <c r="G3" s="301"/>
      <c r="H3" s="301"/>
      <c r="I3" s="301"/>
      <c r="J3" s="300"/>
      <c r="K3" s="300"/>
      <c r="L3" s="300"/>
    </row>
    <row r="4" spans="3:12" s="288" customFormat="1" ht="12.75">
      <c r="C4" s="301"/>
      <c r="D4" s="300"/>
      <c r="E4" s="301"/>
      <c r="F4" s="301"/>
      <c r="G4" s="301"/>
      <c r="H4" s="301"/>
      <c r="I4" s="301"/>
      <c r="J4" s="300"/>
      <c r="K4" s="300"/>
      <c r="L4" s="300"/>
    </row>
    <row r="5" spans="3:12" s="288" customFormat="1" ht="12.75">
      <c r="C5" s="301"/>
      <c r="D5" s="300"/>
      <c r="E5" s="301"/>
      <c r="F5" s="301"/>
      <c r="G5" s="301"/>
      <c r="H5" s="301"/>
      <c r="I5" s="301"/>
      <c r="J5" s="300"/>
      <c r="K5" s="300"/>
      <c r="L5" s="300"/>
    </row>
    <row r="6" spans="3:12" s="288" customFormat="1" ht="12.75">
      <c r="C6" s="301"/>
      <c r="D6" s="300"/>
      <c r="E6" s="301"/>
      <c r="F6" s="301"/>
      <c r="G6" s="301"/>
      <c r="H6" s="301"/>
      <c r="I6" s="301"/>
      <c r="J6" s="300"/>
      <c r="K6" s="300"/>
      <c r="L6" s="300"/>
    </row>
    <row r="7" spans="3:12" s="288" customFormat="1" ht="12.75">
      <c r="C7" s="301"/>
      <c r="D7" s="294" t="s">
        <v>0</v>
      </c>
      <c r="E7" s="301"/>
      <c r="F7" s="301"/>
      <c r="G7" s="301"/>
      <c r="H7" s="301"/>
      <c r="I7" s="301"/>
      <c r="J7" s="300"/>
      <c r="K7" s="300"/>
      <c r="L7" s="294"/>
    </row>
    <row r="8" spans="3:12" s="288" customFormat="1" ht="12.75">
      <c r="C8" s="301"/>
      <c r="D8" s="294"/>
      <c r="E8" s="301"/>
      <c r="F8" s="301"/>
      <c r="G8" s="301"/>
      <c r="H8" s="301"/>
      <c r="I8" s="301"/>
      <c r="J8" s="300"/>
      <c r="K8" s="300"/>
      <c r="L8" s="294"/>
    </row>
    <row r="9" spans="1:12" s="288" customFormat="1" ht="12.75">
      <c r="A9" s="302" t="s">
        <v>7</v>
      </c>
      <c r="D9" s="295">
        <v>2</v>
      </c>
      <c r="E9" s="301"/>
      <c r="F9" s="301"/>
      <c r="G9" s="301"/>
      <c r="H9" s="301"/>
      <c r="I9" s="301"/>
      <c r="J9" s="300"/>
      <c r="K9" s="300"/>
      <c r="L9" s="295"/>
    </row>
    <row r="10" spans="1:12" s="288" customFormat="1" ht="13.5" customHeight="1">
      <c r="A10" s="303"/>
      <c r="D10" s="295"/>
      <c r="K10" s="296"/>
      <c r="L10" s="295"/>
    </row>
    <row r="11" s="288" customFormat="1" ht="12.75">
      <c r="A11" s="297" t="s">
        <v>4</v>
      </c>
    </row>
    <row r="12" spans="1:12" s="288" customFormat="1" ht="15" customHeight="1">
      <c r="A12" s="295"/>
      <c r="C12" s="298"/>
      <c r="D12" s="295"/>
      <c r="K12" s="296"/>
      <c r="L12" s="295"/>
    </row>
    <row r="13" spans="1:12" s="288" customFormat="1" ht="12.75">
      <c r="A13" s="295" t="s">
        <v>8</v>
      </c>
      <c r="C13" s="298" t="s">
        <v>2</v>
      </c>
      <c r="D13" s="295">
        <v>3</v>
      </c>
      <c r="K13" s="296"/>
      <c r="L13" s="295"/>
    </row>
    <row r="14" spans="1:12" s="288" customFormat="1" ht="15" customHeight="1">
      <c r="A14" s="295"/>
      <c r="C14" s="298"/>
      <c r="D14" s="295"/>
      <c r="K14" s="296"/>
      <c r="L14" s="295"/>
    </row>
    <row r="15" spans="1:12" s="288" customFormat="1" ht="12.75">
      <c r="A15" s="295" t="s">
        <v>9</v>
      </c>
      <c r="C15" s="298" t="s">
        <v>3</v>
      </c>
      <c r="D15" s="295">
        <v>3</v>
      </c>
      <c r="K15" s="296"/>
      <c r="L15" s="295"/>
    </row>
    <row r="16" spans="1:12" s="288" customFormat="1" ht="15" customHeight="1">
      <c r="A16" s="295"/>
      <c r="C16" s="304"/>
      <c r="D16" s="295"/>
      <c r="K16" s="296"/>
      <c r="L16" s="295"/>
    </row>
    <row r="17" spans="1:12" s="288" customFormat="1" ht="12.75">
      <c r="A17" s="295" t="s">
        <v>10</v>
      </c>
      <c r="C17" s="304" t="s">
        <v>21</v>
      </c>
      <c r="D17" s="295">
        <v>4</v>
      </c>
      <c r="K17" s="296"/>
      <c r="L17" s="295"/>
    </row>
    <row r="18" spans="1:12" s="288" customFormat="1" ht="15" customHeight="1">
      <c r="A18" s="295"/>
      <c r="C18" s="304"/>
      <c r="D18" s="295"/>
      <c r="K18" s="296"/>
      <c r="L18" s="295"/>
    </row>
    <row r="19" spans="1:12" s="288" customFormat="1" ht="12.75">
      <c r="A19" s="295" t="s">
        <v>11</v>
      </c>
      <c r="C19" s="304" t="s">
        <v>19</v>
      </c>
      <c r="D19" s="295">
        <v>4</v>
      </c>
      <c r="K19" s="296"/>
      <c r="L19" s="295"/>
    </row>
    <row r="20" spans="1:12" s="288" customFormat="1" ht="15" customHeight="1">
      <c r="A20" s="295"/>
      <c r="C20" s="304"/>
      <c r="D20" s="295"/>
      <c r="K20" s="296"/>
      <c r="L20" s="295"/>
    </row>
    <row r="21" spans="1:12" s="288" customFormat="1" ht="25.5">
      <c r="A21" s="295" t="s">
        <v>12</v>
      </c>
      <c r="C21" s="305" t="s">
        <v>22</v>
      </c>
      <c r="D21" s="295">
        <v>4</v>
      </c>
      <c r="K21" s="296"/>
      <c r="L21" s="295"/>
    </row>
    <row r="22" spans="1:12" s="288" customFormat="1" ht="15" customHeight="1">
      <c r="A22" s="295"/>
      <c r="C22" s="304"/>
      <c r="D22" s="295"/>
      <c r="K22" s="296"/>
      <c r="L22" s="295"/>
    </row>
    <row r="23" spans="1:12" s="288" customFormat="1" ht="12.75">
      <c r="A23" s="295" t="s">
        <v>13</v>
      </c>
      <c r="C23" s="304" t="s">
        <v>18</v>
      </c>
      <c r="D23" s="295">
        <v>5</v>
      </c>
      <c r="K23" s="296"/>
      <c r="L23" s="295"/>
    </row>
    <row r="24" spans="1:12" s="288" customFormat="1" ht="15" customHeight="1">
      <c r="A24" s="295"/>
      <c r="C24" s="304"/>
      <c r="D24" s="295"/>
      <c r="K24" s="296"/>
      <c r="L24" s="295"/>
    </row>
    <row r="25" spans="1:12" s="288" customFormat="1" ht="12.75">
      <c r="A25" s="295" t="s">
        <v>14</v>
      </c>
      <c r="C25" s="304" t="s">
        <v>5</v>
      </c>
      <c r="D25" s="295">
        <v>5</v>
      </c>
      <c r="K25" s="296"/>
      <c r="L25" s="295"/>
    </row>
    <row r="26" spans="1:12" s="288" customFormat="1" ht="15" customHeight="1">
      <c r="A26" s="295"/>
      <c r="C26" s="304"/>
      <c r="D26" s="295"/>
      <c r="K26" s="296"/>
      <c r="L26" s="295"/>
    </row>
    <row r="27" spans="1:12" s="288" customFormat="1" ht="25.5">
      <c r="A27" s="295" t="s">
        <v>15</v>
      </c>
      <c r="C27" s="305" t="s">
        <v>313</v>
      </c>
      <c r="D27" s="295">
        <v>6</v>
      </c>
      <c r="K27" s="296"/>
      <c r="L27" s="295"/>
    </row>
    <row r="28" spans="1:12" s="288" customFormat="1" ht="15" customHeight="1">
      <c r="A28" s="295"/>
      <c r="C28" s="304"/>
      <c r="D28" s="295"/>
      <c r="K28" s="296"/>
      <c r="L28" s="295"/>
    </row>
    <row r="29" spans="1:12" s="288" customFormat="1" ht="25.5">
      <c r="A29" s="295" t="s">
        <v>16</v>
      </c>
      <c r="C29" s="305" t="s">
        <v>314</v>
      </c>
      <c r="D29" s="295">
        <v>6</v>
      </c>
      <c r="K29" s="296"/>
      <c r="L29" s="295"/>
    </row>
    <row r="30" spans="1:12" s="288" customFormat="1" ht="15" customHeight="1">
      <c r="A30" s="295"/>
      <c r="C30" s="304"/>
      <c r="D30" s="295"/>
      <c r="K30" s="296"/>
      <c r="L30" s="295"/>
    </row>
    <row r="31" spans="1:12" s="288" customFormat="1" ht="12.75">
      <c r="A31" s="295" t="s">
        <v>17</v>
      </c>
      <c r="C31" s="304" t="s">
        <v>23</v>
      </c>
      <c r="D31" s="295">
        <v>7</v>
      </c>
      <c r="K31" s="296"/>
      <c r="L31" s="295"/>
    </row>
    <row r="32" spans="3:12" s="288" customFormat="1" ht="15" customHeight="1">
      <c r="C32" s="304"/>
      <c r="D32" s="295"/>
      <c r="K32" s="296"/>
      <c r="L32" s="295"/>
    </row>
    <row r="33" spans="3:12" s="288" customFormat="1" ht="15" customHeight="1">
      <c r="C33" s="304"/>
      <c r="D33" s="295"/>
      <c r="K33" s="296"/>
      <c r="L33" s="295"/>
    </row>
    <row r="34" spans="3:12" s="288" customFormat="1" ht="13.5" customHeight="1">
      <c r="C34" s="304"/>
      <c r="D34" s="295"/>
      <c r="K34" s="296"/>
      <c r="L34" s="295"/>
    </row>
    <row r="35" spans="1:12" s="288" customFormat="1" ht="12.75">
      <c r="A35" s="297" t="s">
        <v>6</v>
      </c>
      <c r="C35" s="306"/>
      <c r="D35" s="295"/>
      <c r="L35" s="295"/>
    </row>
    <row r="36" spans="1:12" s="288" customFormat="1" ht="15" customHeight="1">
      <c r="A36" s="298"/>
      <c r="C36" s="306"/>
      <c r="D36" s="295"/>
      <c r="K36" s="296"/>
      <c r="L36" s="295"/>
    </row>
    <row r="37" spans="1:12" s="288" customFormat="1" ht="15" customHeight="1">
      <c r="A37" s="298"/>
      <c r="C37" s="306"/>
      <c r="D37" s="295"/>
      <c r="K37" s="296"/>
      <c r="L37" s="295"/>
    </row>
    <row r="38" spans="1:4" s="288" customFormat="1" ht="12.75">
      <c r="A38" s="299" t="s">
        <v>20</v>
      </c>
      <c r="B38" s="306"/>
      <c r="C38" s="306"/>
      <c r="D38" s="288">
        <v>11</v>
      </c>
    </row>
    <row r="39" s="288" customFormat="1" ht="12.75">
      <c r="C39" s="306"/>
    </row>
    <row r="40" s="288" customFormat="1" ht="12.75">
      <c r="C40" s="306"/>
    </row>
    <row r="41" s="288" customFormat="1" ht="12.75"/>
    <row r="42" s="288" customFormat="1" ht="12.75"/>
    <row r="43" s="288" customFormat="1" ht="12.75"/>
    <row r="44" s="288" customFormat="1" ht="12.75"/>
    <row r="45" s="288" customFormat="1" ht="12.75"/>
    <row r="46" s="288" customFormat="1" ht="12.75"/>
    <row r="47" s="288" customFormat="1" ht="12.75"/>
    <row r="48" s="288" customFormat="1" ht="12.75"/>
    <row r="49" s="288" customFormat="1" ht="12.75"/>
  </sheetData>
  <sheetProtection/>
  <mergeCells count="1">
    <mergeCell ref="B3:D3"/>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Header>&amp;C- 1 -</oddHeader>
  </headerFooter>
</worksheet>
</file>

<file path=xl/worksheets/sheet2.xml><?xml version="1.0" encoding="utf-8"?>
<worksheet xmlns="http://schemas.openxmlformats.org/spreadsheetml/2006/main" xmlns:r="http://schemas.openxmlformats.org/officeDocument/2006/relationships">
  <dimension ref="A1:H45"/>
  <sheetViews>
    <sheetView workbookViewId="0" topLeftCell="A1">
      <selection activeCell="B1" sqref="B1"/>
    </sheetView>
  </sheetViews>
  <sheetFormatPr defaultColWidth="8.8515625" defaultRowHeight="12.75"/>
  <cols>
    <col min="1" max="1" width="91.8515625" style="296" customWidth="1"/>
    <col min="2" max="7" width="8.28125" style="296" customWidth="1"/>
    <col min="8" max="8" width="3.8515625" style="296" customWidth="1"/>
    <col min="9" max="9" width="11.421875" style="296" customWidth="1"/>
    <col min="10" max="16384" width="8.8515625" style="296" customWidth="1"/>
  </cols>
  <sheetData>
    <row r="1" spans="1:7" s="288" customFormat="1" ht="18.75" customHeight="1">
      <c r="A1" s="287" t="s">
        <v>7</v>
      </c>
      <c r="F1" s="289"/>
      <c r="G1" s="290"/>
    </row>
    <row r="2" s="288" customFormat="1" ht="18.75" customHeight="1">
      <c r="A2" s="287"/>
    </row>
    <row r="3" spans="1:8" s="288" customFormat="1" ht="51" customHeight="1">
      <c r="A3" s="291" t="s">
        <v>297</v>
      </c>
      <c r="B3" s="292"/>
      <c r="C3" s="292"/>
      <c r="D3" s="292"/>
      <c r="E3" s="292"/>
      <c r="F3" s="289"/>
      <c r="G3" s="289"/>
      <c r="H3" s="289"/>
    </row>
    <row r="4" spans="1:8" s="288" customFormat="1" ht="12.75" customHeight="1">
      <c r="A4" s="293"/>
      <c r="B4" s="292"/>
      <c r="C4" s="292"/>
      <c r="D4" s="292"/>
      <c r="E4" s="292"/>
      <c r="F4" s="289"/>
      <c r="G4" s="289"/>
      <c r="H4" s="289"/>
    </row>
    <row r="5" spans="1:8" s="288" customFormat="1" ht="18.75" customHeight="1">
      <c r="A5" s="287" t="s">
        <v>298</v>
      </c>
      <c r="B5" s="292"/>
      <c r="C5" s="292"/>
      <c r="D5" s="292"/>
      <c r="E5" s="292"/>
      <c r="F5" s="289"/>
      <c r="G5" s="289"/>
      <c r="H5" s="289"/>
    </row>
    <row r="6" spans="1:8" s="288" customFormat="1" ht="40.5" customHeight="1">
      <c r="A6" s="291" t="s">
        <v>299</v>
      </c>
      <c r="B6" s="292"/>
      <c r="C6" s="292"/>
      <c r="D6" s="292"/>
      <c r="E6" s="292"/>
      <c r="F6" s="289"/>
      <c r="G6" s="289"/>
      <c r="H6" s="294"/>
    </row>
    <row r="7" spans="1:8" s="288" customFormat="1" ht="9" customHeight="1">
      <c r="A7" s="291"/>
      <c r="B7" s="292"/>
      <c r="C7" s="292"/>
      <c r="D7" s="292"/>
      <c r="E7" s="292"/>
      <c r="F7" s="289"/>
      <c r="G7" s="289"/>
      <c r="H7" s="294"/>
    </row>
    <row r="8" spans="1:8" s="288" customFormat="1" ht="41.25" customHeight="1">
      <c r="A8" s="291" t="s">
        <v>300</v>
      </c>
      <c r="B8" s="292"/>
      <c r="C8" s="292"/>
      <c r="D8" s="292"/>
      <c r="E8" s="292"/>
      <c r="F8" s="289"/>
      <c r="G8" s="289"/>
      <c r="H8" s="295"/>
    </row>
    <row r="9" spans="1:8" s="288" customFormat="1" ht="19.5" customHeight="1">
      <c r="A9" s="293"/>
      <c r="G9" s="296"/>
      <c r="H9" s="295"/>
    </row>
    <row r="10" s="288" customFormat="1" ht="18.75" customHeight="1">
      <c r="A10" s="287" t="s">
        <v>301</v>
      </c>
    </row>
    <row r="11" spans="1:8" s="288" customFormat="1" ht="38.25" customHeight="1">
      <c r="A11" s="291" t="s">
        <v>302</v>
      </c>
      <c r="G11" s="296"/>
      <c r="H11" s="295"/>
    </row>
    <row r="12" spans="1:8" s="288" customFormat="1" ht="8.25" customHeight="1">
      <c r="A12" s="291"/>
      <c r="G12" s="296"/>
      <c r="H12" s="295"/>
    </row>
    <row r="13" spans="1:8" s="288" customFormat="1" ht="30" customHeight="1">
      <c r="A13" s="291" t="s">
        <v>303</v>
      </c>
      <c r="G13" s="296"/>
      <c r="H13" s="295"/>
    </row>
    <row r="14" spans="1:8" s="288" customFormat="1" ht="18.75" customHeight="1">
      <c r="A14" s="293"/>
      <c r="G14" s="296"/>
      <c r="H14" s="295"/>
    </row>
    <row r="15" spans="1:8" s="288" customFormat="1" ht="18.75" customHeight="1">
      <c r="A15" s="287" t="s">
        <v>304</v>
      </c>
      <c r="G15" s="296"/>
      <c r="H15" s="295"/>
    </row>
    <row r="16" spans="1:8" s="288" customFormat="1" ht="54.75" customHeight="1">
      <c r="A16" s="291" t="s">
        <v>305</v>
      </c>
      <c r="G16" s="296"/>
      <c r="H16" s="295"/>
    </row>
    <row r="17" spans="1:8" s="288" customFormat="1" ht="9" customHeight="1">
      <c r="A17" s="291"/>
      <c r="G17" s="296"/>
      <c r="H17" s="295"/>
    </row>
    <row r="18" spans="1:8" s="288" customFormat="1" ht="30.75" customHeight="1">
      <c r="A18" s="291" t="s">
        <v>306</v>
      </c>
      <c r="G18" s="296"/>
      <c r="H18" s="295"/>
    </row>
    <row r="19" spans="1:8" s="288" customFormat="1" ht="18.75" customHeight="1">
      <c r="A19" s="293"/>
      <c r="G19" s="296"/>
      <c r="H19" s="295"/>
    </row>
    <row r="20" spans="1:8" s="288" customFormat="1" ht="18.75" customHeight="1">
      <c r="A20" s="287" t="s">
        <v>307</v>
      </c>
      <c r="G20" s="296"/>
      <c r="H20" s="295"/>
    </row>
    <row r="21" spans="1:8" s="288" customFormat="1" ht="75.75" customHeight="1">
      <c r="A21" s="291" t="s">
        <v>308</v>
      </c>
      <c r="G21" s="296"/>
      <c r="H21" s="295"/>
    </row>
    <row r="22" spans="1:8" s="288" customFormat="1" ht="8.25" customHeight="1">
      <c r="A22" s="291"/>
      <c r="G22" s="296"/>
      <c r="H22" s="295"/>
    </row>
    <row r="23" spans="1:8" s="288" customFormat="1" ht="26.25" customHeight="1">
      <c r="A23" s="291" t="s">
        <v>309</v>
      </c>
      <c r="G23" s="296"/>
      <c r="H23" s="295"/>
    </row>
    <row r="24" spans="1:8" s="288" customFormat="1" ht="18.75" customHeight="1">
      <c r="A24" s="295"/>
      <c r="G24" s="296"/>
      <c r="H24" s="295"/>
    </row>
    <row r="25" spans="1:8" s="288" customFormat="1" ht="12.75">
      <c r="A25" s="295"/>
      <c r="G25" s="296"/>
      <c r="H25" s="295"/>
    </row>
    <row r="26" spans="1:8" s="288" customFormat="1" ht="15" customHeight="1">
      <c r="A26" s="295"/>
      <c r="G26" s="296"/>
      <c r="H26" s="295"/>
    </row>
    <row r="27" spans="7:8" s="288" customFormat="1" ht="12.75">
      <c r="G27" s="296"/>
      <c r="H27" s="295"/>
    </row>
    <row r="28" spans="7:8" s="288" customFormat="1" ht="15" customHeight="1">
      <c r="G28" s="296"/>
      <c r="H28" s="295"/>
    </row>
    <row r="29" spans="7:8" s="288" customFormat="1" ht="15" customHeight="1">
      <c r="G29" s="296"/>
      <c r="H29" s="295"/>
    </row>
    <row r="30" spans="1:8" s="288" customFormat="1" ht="13.5" customHeight="1">
      <c r="A30" s="297"/>
      <c r="G30" s="296"/>
      <c r="H30" s="295"/>
    </row>
    <row r="31" spans="1:8" s="288" customFormat="1" ht="12.75">
      <c r="A31" s="298"/>
      <c r="H31" s="295"/>
    </row>
    <row r="32" spans="1:8" s="288" customFormat="1" ht="15" customHeight="1">
      <c r="A32" s="298"/>
      <c r="G32" s="296"/>
      <c r="H32" s="295"/>
    </row>
    <row r="33" spans="1:8" s="288" customFormat="1" ht="15" customHeight="1">
      <c r="A33" s="299"/>
      <c r="G33" s="296"/>
      <c r="H33" s="295"/>
    </row>
    <row r="34" s="288" customFormat="1" ht="12.75"/>
    <row r="35" s="288" customFormat="1" ht="12.75"/>
    <row r="36" s="288" customFormat="1" ht="12.75"/>
    <row r="37" s="288" customFormat="1" ht="12.75"/>
    <row r="38" s="288" customFormat="1" ht="12.75"/>
    <row r="39" s="288" customFormat="1" ht="12.75"/>
    <row r="40" s="288" customFormat="1" ht="12.75"/>
    <row r="41" s="288" customFormat="1" ht="12.75"/>
    <row r="42" s="288" customFormat="1" ht="12.75"/>
    <row r="43" s="288" customFormat="1" ht="12.75"/>
    <row r="44" s="288" customFormat="1" ht="12.75"/>
    <row r="45" s="288" customFormat="1" ht="12.75">
      <c r="A45" s="296"/>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Header>&amp;C- 2 -</oddHeader>
  </headerFooter>
</worksheet>
</file>

<file path=xl/worksheets/sheet3.xml><?xml version="1.0" encoding="utf-8"?>
<worksheet xmlns="http://schemas.openxmlformats.org/spreadsheetml/2006/main" xmlns:r="http://schemas.openxmlformats.org/officeDocument/2006/relationships">
  <dimension ref="A1:X94"/>
  <sheetViews>
    <sheetView zoomScale="115" zoomScaleNormal="115" workbookViewId="0" topLeftCell="A1">
      <selection activeCell="N2" sqref="N2"/>
    </sheetView>
  </sheetViews>
  <sheetFormatPr defaultColWidth="8.8515625" defaultRowHeight="12.75"/>
  <cols>
    <col min="1" max="1" width="14.57421875" style="33" customWidth="1"/>
    <col min="2" max="2" width="0.71875" style="33" customWidth="1"/>
    <col min="3" max="3" width="9.140625" style="33" customWidth="1"/>
    <col min="4" max="4" width="3.140625" style="33" customWidth="1"/>
    <col min="5" max="5" width="4.8515625" style="33" customWidth="1"/>
    <col min="6" max="6" width="6.28125" style="33" customWidth="1"/>
    <col min="7" max="7" width="3.7109375" style="33" customWidth="1"/>
    <col min="8" max="8" width="6.421875" style="33" customWidth="1"/>
    <col min="9" max="9" width="9.28125" style="33" customWidth="1"/>
    <col min="10" max="10" width="0.9921875" style="33" customWidth="1"/>
    <col min="11" max="11" width="6.57421875" style="33" customWidth="1"/>
    <col min="12" max="12" width="6.00390625" style="33" customWidth="1"/>
    <col min="13" max="13" width="3.8515625" style="33" customWidth="1"/>
    <col min="14" max="15" width="9.00390625" style="33" customWidth="1"/>
    <col min="16" max="16384" width="8.8515625" style="33" customWidth="1"/>
  </cols>
  <sheetData>
    <row r="1" spans="1:14" s="2" customFormat="1" ht="9.75" customHeight="1">
      <c r="A1" s="355" t="s">
        <v>24</v>
      </c>
      <c r="B1" s="355"/>
      <c r="C1" s="355"/>
      <c r="D1" s="355"/>
      <c r="E1" s="355"/>
      <c r="F1" s="355"/>
      <c r="G1" s="355"/>
      <c r="H1" s="355"/>
      <c r="I1" s="355"/>
      <c r="J1" s="355"/>
      <c r="K1" s="355"/>
      <c r="L1" s="355"/>
      <c r="M1" s="355"/>
      <c r="N1" s="355"/>
    </row>
    <row r="2" s="3" customFormat="1" ht="3.75" customHeight="1"/>
    <row r="3" spans="1:14" s="4" customFormat="1" ht="9" customHeight="1">
      <c r="A3" s="356" t="s">
        <v>25</v>
      </c>
      <c r="B3" s="356"/>
      <c r="C3" s="356"/>
      <c r="D3" s="356"/>
      <c r="E3" s="356"/>
      <c r="F3" s="356"/>
      <c r="G3" s="356"/>
      <c r="H3" s="356"/>
      <c r="I3" s="356"/>
      <c r="J3" s="356"/>
      <c r="K3" s="356"/>
      <c r="L3" s="356"/>
      <c r="M3" s="356"/>
      <c r="N3" s="356"/>
    </row>
    <row r="4" s="3" customFormat="1" ht="3.75" customHeight="1"/>
    <row r="5" spans="1:14" s="4" customFormat="1" ht="9" customHeight="1">
      <c r="A5" s="357" t="s">
        <v>26</v>
      </c>
      <c r="B5" s="358"/>
      <c r="C5" s="363" t="s">
        <v>27</v>
      </c>
      <c r="D5" s="364"/>
      <c r="E5" s="364"/>
      <c r="F5" s="364"/>
      <c r="G5" s="364"/>
      <c r="H5" s="364"/>
      <c r="I5" s="364"/>
      <c r="J5" s="364"/>
      <c r="K5" s="364"/>
      <c r="L5" s="364"/>
      <c r="M5" s="364"/>
      <c r="N5" s="364"/>
    </row>
    <row r="6" spans="1:16" s="4" customFormat="1" ht="7.5" customHeight="1">
      <c r="A6" s="359"/>
      <c r="B6" s="360"/>
      <c r="C6" s="365" t="s">
        <v>28</v>
      </c>
      <c r="D6" s="366"/>
      <c r="E6" s="367"/>
      <c r="F6" s="363" t="s">
        <v>29</v>
      </c>
      <c r="G6" s="364"/>
      <c r="H6" s="364"/>
      <c r="I6" s="364"/>
      <c r="J6" s="364"/>
      <c r="K6" s="364"/>
      <c r="L6" s="364"/>
      <c r="M6" s="364"/>
      <c r="N6" s="364"/>
      <c r="P6" s="6"/>
    </row>
    <row r="7" spans="1:14" s="4" customFormat="1" ht="8.25" customHeight="1">
      <c r="A7" s="359"/>
      <c r="B7" s="360"/>
      <c r="C7" s="368"/>
      <c r="D7" s="369"/>
      <c r="E7" s="370"/>
      <c r="F7" s="374" t="s">
        <v>30</v>
      </c>
      <c r="G7" s="375"/>
      <c r="H7" s="376"/>
      <c r="I7" s="374" t="s">
        <v>31</v>
      </c>
      <c r="J7" s="375"/>
      <c r="K7" s="376"/>
      <c r="L7" s="374" t="s">
        <v>32</v>
      </c>
      <c r="M7" s="375"/>
      <c r="N7" s="375"/>
    </row>
    <row r="8" spans="1:14" s="4" customFormat="1" ht="8.25" customHeight="1">
      <c r="A8" s="359"/>
      <c r="B8" s="360"/>
      <c r="C8" s="371"/>
      <c r="D8" s="372"/>
      <c r="E8" s="373"/>
      <c r="F8" s="377"/>
      <c r="G8" s="378"/>
      <c r="H8" s="379"/>
      <c r="I8" s="377"/>
      <c r="J8" s="378"/>
      <c r="K8" s="379"/>
      <c r="L8" s="377"/>
      <c r="M8" s="378"/>
      <c r="N8" s="378"/>
    </row>
    <row r="9" spans="1:14" s="4" customFormat="1" ht="9" customHeight="1">
      <c r="A9" s="361"/>
      <c r="B9" s="362"/>
      <c r="C9" s="7" t="s">
        <v>33</v>
      </c>
      <c r="D9" s="8" t="s">
        <v>34</v>
      </c>
      <c r="E9" s="8"/>
      <c r="F9" s="363" t="s">
        <v>35</v>
      </c>
      <c r="G9" s="380"/>
      <c r="H9" s="8" t="s">
        <v>34</v>
      </c>
      <c r="I9" s="8" t="s">
        <v>35</v>
      </c>
      <c r="J9" s="363" t="s">
        <v>34</v>
      </c>
      <c r="K9" s="380"/>
      <c r="L9" s="363" t="s">
        <v>33</v>
      </c>
      <c r="M9" s="380"/>
      <c r="N9" s="5" t="s">
        <v>34</v>
      </c>
    </row>
    <row r="10" spans="1:2" s="3" customFormat="1" ht="3.75" customHeight="1">
      <c r="A10" s="10"/>
      <c r="B10" s="11"/>
    </row>
    <row r="11" spans="1:14" s="4" customFormat="1" ht="8.25" customHeight="1">
      <c r="A11" s="12" t="s">
        <v>36</v>
      </c>
      <c r="B11" s="13"/>
      <c r="C11" s="14" t="s">
        <v>37</v>
      </c>
      <c r="D11" s="15"/>
      <c r="E11" s="14" t="s">
        <v>37</v>
      </c>
      <c r="F11" s="381">
        <v>364</v>
      </c>
      <c r="G11" s="381"/>
      <c r="H11" s="14" t="s">
        <v>37</v>
      </c>
      <c r="I11" s="14" t="s">
        <v>37</v>
      </c>
      <c r="J11" s="15"/>
      <c r="K11" s="14" t="s">
        <v>37</v>
      </c>
      <c r="L11" s="14"/>
      <c r="M11" s="14" t="s">
        <v>37</v>
      </c>
      <c r="N11" s="14" t="s">
        <v>37</v>
      </c>
    </row>
    <row r="12" spans="1:24" s="4" customFormat="1" ht="8.25" customHeight="1">
      <c r="A12" s="12" t="s">
        <v>38</v>
      </c>
      <c r="B12" s="13"/>
      <c r="C12" s="14" t="s">
        <v>37</v>
      </c>
      <c r="D12" s="17"/>
      <c r="E12" s="14" t="s">
        <v>37</v>
      </c>
      <c r="F12" s="381">
        <v>791</v>
      </c>
      <c r="G12" s="381"/>
      <c r="H12" s="14" t="s">
        <v>37</v>
      </c>
      <c r="I12" s="14" t="s">
        <v>37</v>
      </c>
      <c r="J12" s="17"/>
      <c r="K12" s="14" t="s">
        <v>37</v>
      </c>
      <c r="L12" s="14"/>
      <c r="M12" s="14" t="s">
        <v>37</v>
      </c>
      <c r="N12" s="14" t="s">
        <v>37</v>
      </c>
      <c r="P12" s="18"/>
      <c r="R12" s="18"/>
      <c r="X12" s="19"/>
    </row>
    <row r="13" spans="1:14" s="4" customFormat="1" ht="8.25" customHeight="1">
      <c r="A13" s="12" t="s">
        <v>39</v>
      </c>
      <c r="B13" s="13"/>
      <c r="C13" s="14" t="s">
        <v>37</v>
      </c>
      <c r="D13" s="15"/>
      <c r="E13" s="14" t="s">
        <v>37</v>
      </c>
      <c r="F13" s="381">
        <v>3235</v>
      </c>
      <c r="G13" s="381"/>
      <c r="H13" s="14" t="s">
        <v>37</v>
      </c>
      <c r="I13" s="14" t="s">
        <v>37</v>
      </c>
      <c r="J13" s="15"/>
      <c r="K13" s="14" t="s">
        <v>37</v>
      </c>
      <c r="L13" s="14"/>
      <c r="M13" s="14" t="s">
        <v>37</v>
      </c>
      <c r="N13" s="14" t="s">
        <v>37</v>
      </c>
    </row>
    <row r="14" spans="1:14" s="4" customFormat="1" ht="8.25" customHeight="1">
      <c r="A14" s="12" t="s">
        <v>40</v>
      </c>
      <c r="B14" s="13"/>
      <c r="C14" s="14" t="s">
        <v>37</v>
      </c>
      <c r="D14" s="15"/>
      <c r="E14" s="14" t="s">
        <v>37</v>
      </c>
      <c r="F14" s="381">
        <v>2966</v>
      </c>
      <c r="G14" s="381"/>
      <c r="H14" s="14" t="s">
        <v>37</v>
      </c>
      <c r="I14" s="14" t="s">
        <v>37</v>
      </c>
      <c r="J14" s="15"/>
      <c r="K14" s="14" t="s">
        <v>37</v>
      </c>
      <c r="L14" s="14"/>
      <c r="M14" s="14" t="s">
        <v>37</v>
      </c>
      <c r="N14" s="14" t="s">
        <v>37</v>
      </c>
    </row>
    <row r="15" spans="1:14" s="4" customFormat="1" ht="8.25" customHeight="1">
      <c r="A15" s="12" t="s">
        <v>41</v>
      </c>
      <c r="B15" s="13"/>
      <c r="C15" s="20">
        <v>13609</v>
      </c>
      <c r="D15" s="21"/>
      <c r="E15" s="22">
        <v>100</v>
      </c>
      <c r="F15" s="381">
        <v>13311</v>
      </c>
      <c r="G15" s="381"/>
      <c r="H15" s="23">
        <v>97.8</v>
      </c>
      <c r="I15" s="24">
        <v>142</v>
      </c>
      <c r="J15" s="25"/>
      <c r="K15" s="26">
        <f aca="true" t="shared" si="0" ref="K15:K41">J15*100/F15</f>
        <v>0</v>
      </c>
      <c r="L15" s="24"/>
      <c r="M15" s="24">
        <v>156</v>
      </c>
      <c r="N15" s="26">
        <v>1.2</v>
      </c>
    </row>
    <row r="16" spans="1:14" s="4" customFormat="1" ht="8.25" customHeight="1">
      <c r="A16" s="12" t="s">
        <v>42</v>
      </c>
      <c r="B16" s="13"/>
      <c r="C16" s="20">
        <v>7015</v>
      </c>
      <c r="D16" s="22"/>
      <c r="E16" s="22">
        <v>100</v>
      </c>
      <c r="F16" s="381">
        <v>6944</v>
      </c>
      <c r="G16" s="381"/>
      <c r="H16" s="23">
        <v>99</v>
      </c>
      <c r="I16" s="24">
        <v>45</v>
      </c>
      <c r="J16" s="26"/>
      <c r="K16" s="26">
        <f t="shared" si="0"/>
        <v>0</v>
      </c>
      <c r="L16" s="24"/>
      <c r="M16" s="24">
        <v>26</v>
      </c>
      <c r="N16" s="26">
        <v>0.4</v>
      </c>
    </row>
    <row r="17" spans="1:14" s="4" customFormat="1" ht="8.25" customHeight="1">
      <c r="A17" s="12" t="s">
        <v>43</v>
      </c>
      <c r="B17" s="13"/>
      <c r="C17" s="20">
        <v>11503</v>
      </c>
      <c r="D17" s="22"/>
      <c r="E17" s="22">
        <v>100</v>
      </c>
      <c r="F17" s="381">
        <v>11464</v>
      </c>
      <c r="G17" s="381"/>
      <c r="H17" s="23">
        <v>99.7</v>
      </c>
      <c r="I17" s="24">
        <v>30</v>
      </c>
      <c r="J17" s="26"/>
      <c r="K17" s="26">
        <f t="shared" si="0"/>
        <v>0</v>
      </c>
      <c r="L17" s="24"/>
      <c r="M17" s="24">
        <v>9</v>
      </c>
      <c r="N17" s="26">
        <v>0.1</v>
      </c>
    </row>
    <row r="18" spans="1:14" s="4" customFormat="1" ht="8.25" customHeight="1">
      <c r="A18" s="12" t="s">
        <v>44</v>
      </c>
      <c r="B18" s="13"/>
      <c r="C18" s="20">
        <v>16553</v>
      </c>
      <c r="D18" s="22"/>
      <c r="E18" s="22">
        <v>100</v>
      </c>
      <c r="F18" s="381">
        <v>16527</v>
      </c>
      <c r="G18" s="381"/>
      <c r="H18" s="23">
        <v>99.9</v>
      </c>
      <c r="I18" s="24">
        <v>22</v>
      </c>
      <c r="J18" s="26"/>
      <c r="K18" s="26">
        <f t="shared" si="0"/>
        <v>0</v>
      </c>
      <c r="L18" s="24"/>
      <c r="M18" s="24">
        <v>4</v>
      </c>
      <c r="N18" s="26">
        <v>0</v>
      </c>
    </row>
    <row r="19" spans="1:14" s="4" customFormat="1" ht="8.25" customHeight="1">
      <c r="A19" s="12" t="s">
        <v>45</v>
      </c>
      <c r="B19" s="13"/>
      <c r="C19" s="20">
        <v>13427</v>
      </c>
      <c r="D19" s="22"/>
      <c r="E19" s="22">
        <v>100</v>
      </c>
      <c r="F19" s="381">
        <v>13408</v>
      </c>
      <c r="G19" s="381"/>
      <c r="H19" s="23">
        <v>99.9</v>
      </c>
      <c r="I19" s="24">
        <v>14</v>
      </c>
      <c r="J19" s="26"/>
      <c r="K19" s="26">
        <f t="shared" si="0"/>
        <v>0</v>
      </c>
      <c r="L19" s="24"/>
      <c r="M19" s="24">
        <v>5</v>
      </c>
      <c r="N19" s="26">
        <v>0.1</v>
      </c>
    </row>
    <row r="20" spans="1:14" s="4" customFormat="1" ht="8.25" customHeight="1">
      <c r="A20" s="12" t="s">
        <v>46</v>
      </c>
      <c r="B20" s="13"/>
      <c r="C20" s="20">
        <v>19281</v>
      </c>
      <c r="D20" s="22"/>
      <c r="E20" s="22">
        <v>100</v>
      </c>
      <c r="F20" s="381">
        <v>19252</v>
      </c>
      <c r="G20" s="381"/>
      <c r="H20" s="23">
        <v>99.9</v>
      </c>
      <c r="I20" s="24">
        <v>21</v>
      </c>
      <c r="J20" s="26"/>
      <c r="K20" s="26">
        <f t="shared" si="0"/>
        <v>0</v>
      </c>
      <c r="L20" s="24"/>
      <c r="M20" s="24">
        <v>8</v>
      </c>
      <c r="N20" s="26">
        <v>0</v>
      </c>
    </row>
    <row r="21" spans="1:14" s="4" customFormat="1" ht="8.25" customHeight="1">
      <c r="A21" s="12" t="s">
        <v>47</v>
      </c>
      <c r="B21" s="13"/>
      <c r="C21" s="20">
        <v>18375</v>
      </c>
      <c r="D21" s="22"/>
      <c r="E21" s="22">
        <v>100</v>
      </c>
      <c r="F21" s="381">
        <v>18352</v>
      </c>
      <c r="G21" s="381"/>
      <c r="H21" s="23">
        <v>99.9</v>
      </c>
      <c r="I21" s="24">
        <v>16</v>
      </c>
      <c r="J21" s="26"/>
      <c r="K21" s="26">
        <f t="shared" si="0"/>
        <v>0</v>
      </c>
      <c r="L21" s="24"/>
      <c r="M21" s="24">
        <v>7</v>
      </c>
      <c r="N21" s="26">
        <v>0</v>
      </c>
    </row>
    <row r="22" spans="1:14" s="4" customFormat="1" ht="8.25" customHeight="1">
      <c r="A22" s="12" t="s">
        <v>48</v>
      </c>
      <c r="B22" s="13"/>
      <c r="C22" s="20">
        <v>19872</v>
      </c>
      <c r="D22" s="22"/>
      <c r="E22" s="22">
        <v>100</v>
      </c>
      <c r="F22" s="381">
        <v>19846</v>
      </c>
      <c r="G22" s="382"/>
      <c r="H22" s="23">
        <v>99.9</v>
      </c>
      <c r="I22" s="24">
        <v>21</v>
      </c>
      <c r="J22" s="26"/>
      <c r="K22" s="26">
        <f t="shared" si="0"/>
        <v>0</v>
      </c>
      <c r="L22" s="24"/>
      <c r="M22" s="24">
        <v>5</v>
      </c>
      <c r="N22" s="26">
        <v>0</v>
      </c>
    </row>
    <row r="23" spans="1:14" s="4" customFormat="1" ht="8.25" customHeight="1">
      <c r="A23" s="12" t="s">
        <v>49</v>
      </c>
      <c r="B23" s="13"/>
      <c r="C23" s="20">
        <v>19529</v>
      </c>
      <c r="D23" s="22"/>
      <c r="E23" s="22">
        <v>100</v>
      </c>
      <c r="F23" s="381">
        <v>19496</v>
      </c>
      <c r="G23" s="381"/>
      <c r="H23" s="23">
        <v>99.8</v>
      </c>
      <c r="I23" s="24">
        <v>25</v>
      </c>
      <c r="J23" s="26"/>
      <c r="K23" s="26">
        <f t="shared" si="0"/>
        <v>0</v>
      </c>
      <c r="L23" s="24"/>
      <c r="M23" s="24">
        <v>8</v>
      </c>
      <c r="N23" s="26">
        <v>0.1</v>
      </c>
    </row>
    <row r="24" spans="1:14" s="4" customFormat="1" ht="8.25" customHeight="1">
      <c r="A24" s="12" t="s">
        <v>50</v>
      </c>
      <c r="B24" s="13"/>
      <c r="C24" s="20">
        <v>19559</v>
      </c>
      <c r="D24" s="22"/>
      <c r="E24" s="22">
        <v>100</v>
      </c>
      <c r="F24" s="381">
        <v>19521</v>
      </c>
      <c r="G24" s="381"/>
      <c r="H24" s="23">
        <v>99.8</v>
      </c>
      <c r="I24" s="24">
        <v>32</v>
      </c>
      <c r="J24" s="26"/>
      <c r="K24" s="26">
        <f t="shared" si="0"/>
        <v>0</v>
      </c>
      <c r="L24" s="24"/>
      <c r="M24" s="24">
        <v>6</v>
      </c>
      <c r="N24" s="26">
        <v>0</v>
      </c>
    </row>
    <row r="25" spans="1:14" s="4" customFormat="1" ht="8.25" customHeight="1">
      <c r="A25" s="12" t="s">
        <v>51</v>
      </c>
      <c r="B25" s="13"/>
      <c r="C25" s="20">
        <v>19202</v>
      </c>
      <c r="D25" s="22"/>
      <c r="E25" s="22">
        <v>100</v>
      </c>
      <c r="F25" s="381">
        <v>19168</v>
      </c>
      <c r="G25" s="381"/>
      <c r="H25" s="23">
        <v>99.8</v>
      </c>
      <c r="I25" s="24">
        <v>30</v>
      </c>
      <c r="J25" s="26"/>
      <c r="K25" s="26">
        <f t="shared" si="0"/>
        <v>0</v>
      </c>
      <c r="L25" s="24"/>
      <c r="M25" s="24">
        <v>4</v>
      </c>
      <c r="N25" s="26">
        <v>0</v>
      </c>
    </row>
    <row r="26" spans="1:14" s="4" customFormat="1" ht="8.25" customHeight="1">
      <c r="A26" s="12" t="s">
        <v>52</v>
      </c>
      <c r="B26" s="13"/>
      <c r="C26" s="20">
        <v>20550</v>
      </c>
      <c r="D26" s="22"/>
      <c r="E26" s="22">
        <v>100</v>
      </c>
      <c r="F26" s="381">
        <v>20521</v>
      </c>
      <c r="G26" s="381"/>
      <c r="H26" s="23">
        <v>99.9</v>
      </c>
      <c r="I26" s="24">
        <v>22</v>
      </c>
      <c r="J26" s="26"/>
      <c r="K26" s="26">
        <f t="shared" si="0"/>
        <v>0</v>
      </c>
      <c r="L26" s="24"/>
      <c r="M26" s="24">
        <v>7</v>
      </c>
      <c r="N26" s="26">
        <v>0</v>
      </c>
    </row>
    <row r="27" spans="1:14" s="4" customFormat="1" ht="8.25" customHeight="1">
      <c r="A27" s="12" t="s">
        <v>53</v>
      </c>
      <c r="B27" s="13"/>
      <c r="C27" s="20">
        <v>20710</v>
      </c>
      <c r="D27" s="22"/>
      <c r="E27" s="22">
        <v>100</v>
      </c>
      <c r="F27" s="381">
        <v>20686</v>
      </c>
      <c r="G27" s="381"/>
      <c r="H27" s="23">
        <v>99.9</v>
      </c>
      <c r="I27" s="24">
        <v>20</v>
      </c>
      <c r="J27" s="26"/>
      <c r="K27" s="26">
        <f t="shared" si="0"/>
        <v>0</v>
      </c>
      <c r="L27" s="24"/>
      <c r="M27" s="24">
        <v>4</v>
      </c>
      <c r="N27" s="26">
        <v>0</v>
      </c>
    </row>
    <row r="28" spans="1:14" s="4" customFormat="1" ht="8.25" customHeight="1">
      <c r="A28" s="12" t="s">
        <v>54</v>
      </c>
      <c r="B28" s="13"/>
      <c r="C28" s="20">
        <v>23034</v>
      </c>
      <c r="D28" s="22"/>
      <c r="E28" s="22">
        <v>100</v>
      </c>
      <c r="F28" s="381">
        <v>23011</v>
      </c>
      <c r="G28" s="381"/>
      <c r="H28" s="23">
        <v>99.9</v>
      </c>
      <c r="I28" s="24">
        <v>15</v>
      </c>
      <c r="J28" s="26"/>
      <c r="K28" s="26">
        <f t="shared" si="0"/>
        <v>0</v>
      </c>
      <c r="L28" s="24"/>
      <c r="M28" s="24">
        <v>8</v>
      </c>
      <c r="N28" s="26">
        <v>0</v>
      </c>
    </row>
    <row r="29" spans="1:14" s="4" customFormat="1" ht="8.25" customHeight="1">
      <c r="A29" s="12" t="s">
        <v>55</v>
      </c>
      <c r="B29" s="13"/>
      <c r="C29" s="20">
        <v>23113</v>
      </c>
      <c r="D29" s="22"/>
      <c r="E29" s="22">
        <v>100</v>
      </c>
      <c r="F29" s="381">
        <v>23087</v>
      </c>
      <c r="G29" s="381"/>
      <c r="H29" s="23">
        <v>99.9</v>
      </c>
      <c r="I29" s="24">
        <v>17</v>
      </c>
      <c r="J29" s="26"/>
      <c r="K29" s="26">
        <f t="shared" si="0"/>
        <v>0</v>
      </c>
      <c r="L29" s="24"/>
      <c r="M29" s="24">
        <v>9</v>
      </c>
      <c r="N29" s="26">
        <v>0</v>
      </c>
    </row>
    <row r="30" spans="1:14" s="4" customFormat="1" ht="8.25" customHeight="1">
      <c r="A30" s="12" t="s">
        <v>56</v>
      </c>
      <c r="B30" s="13"/>
      <c r="C30" s="20">
        <v>23457</v>
      </c>
      <c r="D30" s="22"/>
      <c r="E30" s="22">
        <v>100</v>
      </c>
      <c r="F30" s="381">
        <v>23434</v>
      </c>
      <c r="G30" s="381"/>
      <c r="H30" s="23">
        <v>99.9</v>
      </c>
      <c r="I30" s="24">
        <v>13</v>
      </c>
      <c r="J30" s="26"/>
      <c r="K30" s="26">
        <f t="shared" si="0"/>
        <v>0</v>
      </c>
      <c r="L30" s="24"/>
      <c r="M30" s="24">
        <v>10</v>
      </c>
      <c r="N30" s="26">
        <v>0</v>
      </c>
    </row>
    <row r="31" spans="1:14" s="4" customFormat="1" ht="8.25" customHeight="1">
      <c r="A31" s="12" t="s">
        <v>57</v>
      </c>
      <c r="B31" s="11"/>
      <c r="C31" s="20">
        <v>24284</v>
      </c>
      <c r="D31" s="27"/>
      <c r="E31" s="27">
        <v>100</v>
      </c>
      <c r="F31" s="381">
        <v>24259</v>
      </c>
      <c r="G31" s="381"/>
      <c r="H31" s="28">
        <v>99.9</v>
      </c>
      <c r="I31" s="20">
        <v>21</v>
      </c>
      <c r="J31" s="28"/>
      <c r="K31" s="26">
        <f t="shared" si="0"/>
        <v>0</v>
      </c>
      <c r="L31" s="20"/>
      <c r="M31" s="20">
        <v>4</v>
      </c>
      <c r="N31" s="28">
        <v>0</v>
      </c>
    </row>
    <row r="32" spans="1:14" s="4" customFormat="1" ht="8.25" customHeight="1">
      <c r="A32" s="12" t="s">
        <v>58</v>
      </c>
      <c r="B32" s="11"/>
      <c r="C32" s="20">
        <v>26075</v>
      </c>
      <c r="D32" s="22"/>
      <c r="E32" s="22">
        <v>100</v>
      </c>
      <c r="F32" s="381">
        <v>26046</v>
      </c>
      <c r="G32" s="381"/>
      <c r="H32" s="28">
        <v>99.9</v>
      </c>
      <c r="I32" s="20">
        <v>20</v>
      </c>
      <c r="J32" s="28"/>
      <c r="K32" s="26">
        <f t="shared" si="0"/>
        <v>0</v>
      </c>
      <c r="L32" s="20"/>
      <c r="M32" s="20">
        <v>9</v>
      </c>
      <c r="N32" s="28">
        <v>0</v>
      </c>
    </row>
    <row r="33" spans="1:14" s="4" customFormat="1" ht="8.25" customHeight="1">
      <c r="A33" s="12" t="s">
        <v>59</v>
      </c>
      <c r="B33" s="29"/>
      <c r="C33" s="20">
        <v>26582</v>
      </c>
      <c r="D33" s="22"/>
      <c r="E33" s="22">
        <v>100</v>
      </c>
      <c r="F33" s="381">
        <v>26553</v>
      </c>
      <c r="G33" s="381"/>
      <c r="H33" s="28">
        <v>99.9</v>
      </c>
      <c r="I33" s="20">
        <v>19</v>
      </c>
      <c r="J33" s="28"/>
      <c r="K33" s="26">
        <f t="shared" si="0"/>
        <v>0</v>
      </c>
      <c r="L33" s="20"/>
      <c r="M33" s="20">
        <v>10</v>
      </c>
      <c r="N33" s="28">
        <v>0</v>
      </c>
    </row>
    <row r="34" spans="1:14" s="4" customFormat="1" ht="8.25" customHeight="1">
      <c r="A34" s="12" t="s">
        <v>60</v>
      </c>
      <c r="B34" s="30"/>
      <c r="C34" s="31">
        <v>25468</v>
      </c>
      <c r="D34" s="22"/>
      <c r="E34" s="22">
        <v>100</v>
      </c>
      <c r="F34" s="381">
        <v>25438</v>
      </c>
      <c r="G34" s="381"/>
      <c r="H34" s="28">
        <v>99.9</v>
      </c>
      <c r="I34" s="20">
        <v>30</v>
      </c>
      <c r="J34" s="32"/>
      <c r="K34" s="26">
        <f t="shared" si="0"/>
        <v>0</v>
      </c>
      <c r="L34" s="32"/>
      <c r="M34" s="32">
        <v>0</v>
      </c>
      <c r="N34" s="32">
        <v>0</v>
      </c>
    </row>
    <row r="35" spans="1:14" s="4" customFormat="1" ht="8.25" customHeight="1">
      <c r="A35" s="12" t="s">
        <v>61</v>
      </c>
      <c r="B35" s="29"/>
      <c r="C35" s="20">
        <v>27296</v>
      </c>
      <c r="D35" s="22"/>
      <c r="E35" s="22">
        <v>100</v>
      </c>
      <c r="F35" s="381">
        <v>27250</v>
      </c>
      <c r="G35" s="381"/>
      <c r="H35" s="28">
        <v>99.8</v>
      </c>
      <c r="I35" s="20">
        <v>46</v>
      </c>
      <c r="J35" s="32"/>
      <c r="K35" s="26">
        <f t="shared" si="0"/>
        <v>0</v>
      </c>
      <c r="L35" s="32"/>
      <c r="M35" s="32">
        <v>0</v>
      </c>
      <c r="N35" s="32">
        <v>0</v>
      </c>
    </row>
    <row r="36" spans="1:14" s="4" customFormat="1" ht="8.25" customHeight="1">
      <c r="A36" s="12" t="s">
        <v>62</v>
      </c>
      <c r="B36" s="33"/>
      <c r="C36" s="31">
        <v>28407</v>
      </c>
      <c r="D36" s="22"/>
      <c r="E36" s="22">
        <v>100</v>
      </c>
      <c r="F36" s="381">
        <v>28347</v>
      </c>
      <c r="G36" s="381"/>
      <c r="H36" s="28">
        <v>99.8</v>
      </c>
      <c r="I36" s="20">
        <v>60</v>
      </c>
      <c r="J36" s="32"/>
      <c r="K36" s="26">
        <f t="shared" si="0"/>
        <v>0</v>
      </c>
      <c r="L36" s="32"/>
      <c r="M36" s="32">
        <v>0</v>
      </c>
      <c r="N36" s="32">
        <v>0</v>
      </c>
    </row>
    <row r="37" spans="1:14" s="4" customFormat="1" ht="8.25" customHeight="1">
      <c r="A37" s="12" t="s">
        <v>63</v>
      </c>
      <c r="B37" s="33"/>
      <c r="C37" s="31">
        <v>29575</v>
      </c>
      <c r="D37" s="22"/>
      <c r="E37" s="22">
        <v>100</v>
      </c>
      <c r="F37" s="381">
        <v>29503</v>
      </c>
      <c r="G37" s="381"/>
      <c r="H37" s="28">
        <v>99.8</v>
      </c>
      <c r="I37" s="20">
        <v>72</v>
      </c>
      <c r="J37" s="32"/>
      <c r="K37" s="26">
        <f t="shared" si="0"/>
        <v>0</v>
      </c>
      <c r="L37" s="32"/>
      <c r="M37" s="32">
        <v>0</v>
      </c>
      <c r="N37" s="32">
        <v>0</v>
      </c>
    </row>
    <row r="38" spans="1:14" ht="8.25" customHeight="1">
      <c r="A38" s="12" t="s">
        <v>64</v>
      </c>
      <c r="C38" s="31">
        <v>30051</v>
      </c>
      <c r="D38" s="22"/>
      <c r="E38" s="22">
        <v>100</v>
      </c>
      <c r="F38" s="381">
        <v>29992</v>
      </c>
      <c r="G38" s="381"/>
      <c r="H38" s="28">
        <v>99.8</v>
      </c>
      <c r="I38" s="20">
        <v>59</v>
      </c>
      <c r="J38" s="32"/>
      <c r="K38" s="26">
        <f t="shared" si="0"/>
        <v>0</v>
      </c>
      <c r="L38" s="32"/>
      <c r="M38" s="32">
        <v>0</v>
      </c>
      <c r="N38" s="32">
        <v>0</v>
      </c>
    </row>
    <row r="39" spans="1:14" ht="8.25" customHeight="1">
      <c r="A39" s="12" t="s">
        <v>65</v>
      </c>
      <c r="C39" s="31">
        <v>29824</v>
      </c>
      <c r="D39" s="34"/>
      <c r="E39" s="34">
        <v>100</v>
      </c>
      <c r="F39" s="383">
        <v>29748</v>
      </c>
      <c r="G39" s="383"/>
      <c r="H39" s="35">
        <v>99.7</v>
      </c>
      <c r="I39" s="36">
        <v>76</v>
      </c>
      <c r="J39" s="32"/>
      <c r="K39" s="26">
        <f t="shared" si="0"/>
        <v>0</v>
      </c>
      <c r="L39" s="32"/>
      <c r="M39" s="32">
        <v>0</v>
      </c>
      <c r="N39" s="32">
        <v>0</v>
      </c>
    </row>
    <row r="40" spans="1:14" ht="8.25" customHeight="1">
      <c r="A40" s="12" t="s">
        <v>66</v>
      </c>
      <c r="C40" s="31">
        <f>E40+F40</f>
        <v>28517</v>
      </c>
      <c r="D40" s="34"/>
      <c r="E40" s="34">
        <v>100</v>
      </c>
      <c r="F40" s="384">
        <v>28417</v>
      </c>
      <c r="G40" s="384"/>
      <c r="H40" s="35">
        <v>99.81383912890762</v>
      </c>
      <c r="I40" s="38">
        <v>53</v>
      </c>
      <c r="J40" s="32"/>
      <c r="K40" s="26">
        <f t="shared" si="0"/>
        <v>0</v>
      </c>
      <c r="L40" s="32"/>
      <c r="M40" s="32">
        <v>0</v>
      </c>
      <c r="N40" s="32">
        <v>0</v>
      </c>
    </row>
    <row r="41" spans="1:14" ht="8.25" customHeight="1">
      <c r="A41" s="39" t="s">
        <v>67</v>
      </c>
      <c r="B41" s="29"/>
      <c r="C41" s="36">
        <v>27326</v>
      </c>
      <c r="D41" s="34"/>
      <c r="E41" s="34">
        <v>100</v>
      </c>
      <c r="F41" s="384">
        <v>27259</v>
      </c>
      <c r="G41" s="384"/>
      <c r="H41" s="35">
        <f>2725900/27326</f>
        <v>99.7548122667057</v>
      </c>
      <c r="I41" s="38">
        <v>67</v>
      </c>
      <c r="J41" s="32"/>
      <c r="K41" s="26">
        <f t="shared" si="0"/>
        <v>0</v>
      </c>
      <c r="L41" s="32"/>
      <c r="M41" s="32">
        <v>0</v>
      </c>
      <c r="N41" s="32">
        <v>0</v>
      </c>
    </row>
    <row r="42" spans="1:14" ht="8.25" customHeight="1">
      <c r="A42" s="39" t="s">
        <v>68</v>
      </c>
      <c r="B42" s="29"/>
      <c r="C42" s="36">
        <v>27204</v>
      </c>
      <c r="D42" s="34"/>
      <c r="E42" s="34">
        <v>100</v>
      </c>
      <c r="F42" s="384">
        <v>27154</v>
      </c>
      <c r="G42" s="384"/>
      <c r="H42" s="35">
        <f>2725900/27326</f>
        <v>99.7548122667057</v>
      </c>
      <c r="I42" s="38">
        <v>50</v>
      </c>
      <c r="J42" s="32"/>
      <c r="K42" s="26">
        <v>0.2</v>
      </c>
      <c r="L42" s="32"/>
      <c r="M42" s="32">
        <v>0</v>
      </c>
      <c r="N42" s="32">
        <v>0</v>
      </c>
    </row>
    <row r="43" spans="1:14" ht="8.25" customHeight="1">
      <c r="A43" s="39" t="s">
        <v>69</v>
      </c>
      <c r="B43" s="29"/>
      <c r="C43" s="38">
        <v>27610</v>
      </c>
      <c r="D43" s="38"/>
      <c r="E43" s="40">
        <v>100</v>
      </c>
      <c r="F43" s="384">
        <v>27566</v>
      </c>
      <c r="G43" s="384"/>
      <c r="H43" s="41">
        <v>99.8</v>
      </c>
      <c r="I43" s="38">
        <v>44</v>
      </c>
      <c r="J43" s="38"/>
      <c r="K43" s="25">
        <v>0.2</v>
      </c>
      <c r="L43" s="36"/>
      <c r="M43" s="32">
        <v>0</v>
      </c>
      <c r="N43" s="32">
        <v>0</v>
      </c>
    </row>
    <row r="44" spans="1:14" ht="8.25" customHeight="1">
      <c r="A44" s="42" t="s">
        <v>70</v>
      </c>
      <c r="B44" s="29"/>
      <c r="C44" s="38">
        <v>25478</v>
      </c>
      <c r="D44" s="38"/>
      <c r="E44" s="40">
        <v>100</v>
      </c>
      <c r="F44" s="384">
        <v>25427</v>
      </c>
      <c r="G44" s="384"/>
      <c r="H44" s="41">
        <v>99.8</v>
      </c>
      <c r="I44" s="38">
        <v>51</v>
      </c>
      <c r="J44" s="38"/>
      <c r="K44" s="25">
        <v>0.2</v>
      </c>
      <c r="L44" s="36"/>
      <c r="M44" s="32">
        <v>0</v>
      </c>
      <c r="N44" s="32">
        <v>0</v>
      </c>
    </row>
    <row r="45" spans="1:14" ht="8.25" customHeight="1">
      <c r="A45" s="43" t="s">
        <v>71</v>
      </c>
      <c r="B45" s="29"/>
      <c r="C45" s="38">
        <v>26837</v>
      </c>
      <c r="D45" s="38"/>
      <c r="E45" s="40">
        <v>100</v>
      </c>
      <c r="F45" s="384">
        <v>26807</v>
      </c>
      <c r="G45" s="384"/>
      <c r="H45" s="41">
        <v>99.9</v>
      </c>
      <c r="I45" s="38">
        <v>30</v>
      </c>
      <c r="J45" s="38"/>
      <c r="K45" s="25">
        <v>0.1</v>
      </c>
      <c r="L45" s="36"/>
      <c r="M45" s="32">
        <v>0</v>
      </c>
      <c r="N45" s="32">
        <v>0</v>
      </c>
    </row>
    <row r="46" spans="1:14" ht="8.25" customHeight="1">
      <c r="A46" s="39"/>
      <c r="B46" s="39"/>
      <c r="C46" s="38"/>
      <c r="D46" s="38"/>
      <c r="E46" s="40"/>
      <c r="F46" s="37"/>
      <c r="G46" s="37"/>
      <c r="H46" s="41"/>
      <c r="I46" s="38"/>
      <c r="J46" s="38"/>
      <c r="K46" s="25"/>
      <c r="L46" s="36"/>
      <c r="M46" s="32"/>
      <c r="N46" s="32"/>
    </row>
    <row r="47" spans="1:14" ht="8.25" customHeight="1">
      <c r="A47" s="39"/>
      <c r="B47" s="30"/>
      <c r="C47" s="38"/>
      <c r="D47" s="38"/>
      <c r="E47" s="40"/>
      <c r="F47" s="37"/>
      <c r="G47" s="37"/>
      <c r="H47" s="41"/>
      <c r="I47" s="38"/>
      <c r="J47" s="38"/>
      <c r="K47" s="25"/>
      <c r="L47" s="36"/>
      <c r="M47" s="32"/>
      <c r="N47" s="32"/>
    </row>
    <row r="48" spans="1:13" ht="4.5" customHeight="1">
      <c r="A48" s="39"/>
      <c r="B48" s="30"/>
      <c r="C48" s="36"/>
      <c r="D48" s="34"/>
      <c r="E48" s="37"/>
      <c r="F48" s="35"/>
      <c r="G48" s="38"/>
      <c r="H48" s="44"/>
      <c r="I48" s="16"/>
      <c r="J48" s="28"/>
      <c r="K48" s="28"/>
      <c r="L48" s="28"/>
      <c r="M48" s="28"/>
    </row>
    <row r="49" spans="1:14" s="3" customFormat="1" ht="9.75" customHeight="1">
      <c r="A49" s="355" t="s">
        <v>72</v>
      </c>
      <c r="B49" s="355"/>
      <c r="C49" s="355"/>
      <c r="D49" s="355"/>
      <c r="E49" s="355"/>
      <c r="F49" s="355"/>
      <c r="G49" s="355"/>
      <c r="H49" s="355"/>
      <c r="I49" s="355"/>
      <c r="J49" s="355"/>
      <c r="K49" s="355"/>
      <c r="L49" s="355"/>
      <c r="M49" s="355"/>
      <c r="N49" s="355"/>
    </row>
    <row r="50" s="3" customFormat="1" ht="3.75" customHeight="1"/>
    <row r="51" spans="1:14" s="3" customFormat="1" ht="9" customHeight="1">
      <c r="A51" s="356" t="s">
        <v>73</v>
      </c>
      <c r="B51" s="356"/>
      <c r="C51" s="356"/>
      <c r="D51" s="356"/>
      <c r="E51" s="356"/>
      <c r="F51" s="356"/>
      <c r="G51" s="356"/>
      <c r="H51" s="356"/>
      <c r="I51" s="356"/>
      <c r="J51" s="356"/>
      <c r="K51" s="356"/>
      <c r="L51" s="356"/>
      <c r="M51" s="356"/>
      <c r="N51" s="356"/>
    </row>
    <row r="52" s="3" customFormat="1" ht="3.75" customHeight="1"/>
    <row r="53" spans="1:14" s="3" customFormat="1" ht="10.5" customHeight="1">
      <c r="A53" s="366" t="s">
        <v>26</v>
      </c>
      <c r="B53" s="367"/>
      <c r="C53" s="386" t="s">
        <v>74</v>
      </c>
      <c r="D53" s="387"/>
      <c r="E53" s="387"/>
      <c r="F53" s="387"/>
      <c r="G53" s="387"/>
      <c r="H53" s="387"/>
      <c r="I53" s="387"/>
      <c r="J53" s="388"/>
      <c r="K53" s="374" t="s">
        <v>75</v>
      </c>
      <c r="L53" s="376"/>
      <c r="M53" s="391" t="s">
        <v>76</v>
      </c>
      <c r="N53" s="392"/>
    </row>
    <row r="54" spans="1:14" s="3" customFormat="1" ht="9" customHeight="1">
      <c r="A54" s="385"/>
      <c r="B54" s="370"/>
      <c r="C54" s="365" t="s">
        <v>28</v>
      </c>
      <c r="D54" s="367"/>
      <c r="E54" s="363" t="s">
        <v>77</v>
      </c>
      <c r="F54" s="364"/>
      <c r="G54" s="364"/>
      <c r="H54" s="364"/>
      <c r="I54" s="364"/>
      <c r="J54" s="380"/>
      <c r="K54" s="389"/>
      <c r="L54" s="390"/>
      <c r="M54" s="393"/>
      <c r="N54" s="394"/>
    </row>
    <row r="55" spans="1:14" s="3" customFormat="1" ht="7.5" customHeight="1">
      <c r="A55" s="385"/>
      <c r="B55" s="370"/>
      <c r="C55" s="368"/>
      <c r="D55" s="370"/>
      <c r="E55" s="365" t="s">
        <v>78</v>
      </c>
      <c r="F55" s="367"/>
      <c r="G55" s="397" t="s">
        <v>79</v>
      </c>
      <c r="H55" s="398"/>
      <c r="I55" s="398"/>
      <c r="J55" s="399"/>
      <c r="K55" s="389"/>
      <c r="L55" s="390"/>
      <c r="M55" s="393"/>
      <c r="N55" s="394"/>
    </row>
    <row r="56" spans="1:14" s="4" customFormat="1" ht="6.75" customHeight="1">
      <c r="A56" s="385"/>
      <c r="B56" s="370"/>
      <c r="C56" s="368"/>
      <c r="D56" s="370"/>
      <c r="E56" s="368"/>
      <c r="F56" s="370"/>
      <c r="G56" s="400"/>
      <c r="H56" s="401"/>
      <c r="I56" s="401"/>
      <c r="J56" s="402"/>
      <c r="K56" s="389"/>
      <c r="L56" s="390"/>
      <c r="M56" s="393"/>
      <c r="N56" s="394"/>
    </row>
    <row r="57" spans="1:14" s="4" customFormat="1" ht="9" customHeight="1">
      <c r="A57" s="372"/>
      <c r="B57" s="373"/>
      <c r="C57" s="371"/>
      <c r="D57" s="373"/>
      <c r="E57" s="371"/>
      <c r="F57" s="373"/>
      <c r="G57" s="363" t="s">
        <v>35</v>
      </c>
      <c r="H57" s="380"/>
      <c r="I57" s="386" t="s">
        <v>80</v>
      </c>
      <c r="J57" s="388"/>
      <c r="K57" s="377"/>
      <c r="L57" s="379"/>
      <c r="M57" s="395"/>
      <c r="N57" s="396"/>
    </row>
    <row r="58" spans="1:2" s="4" customFormat="1" ht="3.75" customHeight="1">
      <c r="A58" s="3"/>
      <c r="B58" s="11"/>
    </row>
    <row r="59" spans="1:14" s="4" customFormat="1" ht="8.25" customHeight="1">
      <c r="A59" s="45" t="s">
        <v>41</v>
      </c>
      <c r="B59" s="13"/>
      <c r="C59" s="381">
        <v>55336</v>
      </c>
      <c r="D59" s="381"/>
      <c r="F59" s="46">
        <v>42025</v>
      </c>
      <c r="H59" s="46">
        <v>13311</v>
      </c>
      <c r="I59" s="28">
        <v>24.1</v>
      </c>
      <c r="L59" s="46">
        <v>91823</v>
      </c>
      <c r="N59" s="46">
        <v>36487</v>
      </c>
    </row>
    <row r="60" spans="1:14" s="3" customFormat="1" ht="8.25" customHeight="1">
      <c r="A60" s="45" t="s">
        <v>42</v>
      </c>
      <c r="B60" s="13"/>
      <c r="C60" s="381">
        <v>55377</v>
      </c>
      <c r="D60" s="381"/>
      <c r="F60" s="46">
        <v>48433</v>
      </c>
      <c r="H60" s="46">
        <v>6944</v>
      </c>
      <c r="I60" s="28">
        <v>12.5</v>
      </c>
      <c r="L60" s="46">
        <v>88036</v>
      </c>
      <c r="N60" s="46">
        <v>32659</v>
      </c>
    </row>
    <row r="61" spans="1:14" s="3" customFormat="1" ht="8.25" customHeight="1">
      <c r="A61" s="45" t="s">
        <v>43</v>
      </c>
      <c r="B61" s="13"/>
      <c r="C61" s="381">
        <v>65965</v>
      </c>
      <c r="D61" s="381"/>
      <c r="F61" s="46">
        <v>54501</v>
      </c>
      <c r="H61" s="46">
        <v>11464</v>
      </c>
      <c r="I61" s="28">
        <v>17.4</v>
      </c>
      <c r="L61" s="46">
        <v>73548</v>
      </c>
      <c r="N61" s="46">
        <v>7583</v>
      </c>
    </row>
    <row r="62" spans="1:14" s="3" customFormat="1" ht="8.25" customHeight="1">
      <c r="A62" s="45" t="s">
        <v>44</v>
      </c>
      <c r="B62" s="13"/>
      <c r="C62" s="381">
        <v>72571</v>
      </c>
      <c r="D62" s="381"/>
      <c r="F62" s="46">
        <v>56044</v>
      </c>
      <c r="H62" s="46">
        <v>16527</v>
      </c>
      <c r="I62" s="28">
        <v>22.8</v>
      </c>
      <c r="L62" s="46">
        <v>64355</v>
      </c>
      <c r="N62" s="47">
        <v>-8216</v>
      </c>
    </row>
    <row r="63" spans="1:14" s="3" customFormat="1" ht="8.25" customHeight="1">
      <c r="A63" s="45" t="s">
        <v>45</v>
      </c>
      <c r="B63" s="13"/>
      <c r="C63" s="381">
        <v>65653</v>
      </c>
      <c r="D63" s="381"/>
      <c r="F63" s="46">
        <v>52245</v>
      </c>
      <c r="H63" s="46">
        <v>13408</v>
      </c>
      <c r="I63" s="28">
        <v>20.4</v>
      </c>
      <c r="L63" s="46">
        <v>66368</v>
      </c>
      <c r="N63" s="46">
        <v>715</v>
      </c>
    </row>
    <row r="64" spans="1:14" s="3" customFormat="1" ht="8.25" customHeight="1">
      <c r="A64" s="45" t="s">
        <v>46</v>
      </c>
      <c r="B64" s="13"/>
      <c r="C64" s="381">
        <v>70698</v>
      </c>
      <c r="D64" s="381"/>
      <c r="F64" s="46">
        <v>51446</v>
      </c>
      <c r="H64" s="46">
        <v>19252</v>
      </c>
      <c r="I64" s="28">
        <v>27.2</v>
      </c>
      <c r="L64" s="46">
        <v>66012</v>
      </c>
      <c r="N64" s="47">
        <v>-4686</v>
      </c>
    </row>
    <row r="65" spans="1:14" s="3" customFormat="1" ht="8.25" customHeight="1">
      <c r="A65" s="45" t="s">
        <v>47</v>
      </c>
      <c r="B65" s="13"/>
      <c r="C65" s="381">
        <v>68088</v>
      </c>
      <c r="D65" s="381"/>
      <c r="F65" s="46">
        <v>49736</v>
      </c>
      <c r="H65" s="46">
        <v>18352</v>
      </c>
      <c r="I65" s="28">
        <v>27</v>
      </c>
      <c r="L65" s="46">
        <v>67061</v>
      </c>
      <c r="N65" s="47">
        <v>-1027</v>
      </c>
    </row>
    <row r="66" spans="1:14" s="3" customFormat="1" ht="8.25" customHeight="1">
      <c r="A66" s="45" t="s">
        <v>48</v>
      </c>
      <c r="B66" s="13"/>
      <c r="C66" s="381">
        <v>69294</v>
      </c>
      <c r="D66" s="381"/>
      <c r="F66" s="46">
        <v>49448</v>
      </c>
      <c r="H66" s="46">
        <v>19846</v>
      </c>
      <c r="I66" s="28">
        <v>28.6</v>
      </c>
      <c r="L66" s="46">
        <v>70035</v>
      </c>
      <c r="N66" s="46">
        <v>741</v>
      </c>
    </row>
    <row r="67" spans="1:14" s="3" customFormat="1" ht="8.25" customHeight="1">
      <c r="A67" s="45" t="s">
        <v>49</v>
      </c>
      <c r="B67" s="13"/>
      <c r="C67" s="381">
        <v>68163</v>
      </c>
      <c r="D67" s="381"/>
      <c r="F67" s="46">
        <v>48667</v>
      </c>
      <c r="H67" s="46">
        <v>19496</v>
      </c>
      <c r="I67" s="28">
        <v>28.6</v>
      </c>
      <c r="L67" s="46">
        <v>71742</v>
      </c>
      <c r="N67" s="46">
        <v>3579</v>
      </c>
    </row>
    <row r="68" spans="1:14" s="3" customFormat="1" ht="8.25" customHeight="1">
      <c r="A68" s="45" t="s">
        <v>50</v>
      </c>
      <c r="B68" s="13"/>
      <c r="C68" s="381">
        <v>68821</v>
      </c>
      <c r="D68" s="381"/>
      <c r="F68" s="46">
        <v>49300</v>
      </c>
      <c r="H68" s="46">
        <v>19521</v>
      </c>
      <c r="I68" s="28">
        <v>28.4</v>
      </c>
      <c r="L68" s="46">
        <v>72077</v>
      </c>
      <c r="N68" s="46">
        <v>3256</v>
      </c>
    </row>
    <row r="69" spans="1:14" s="3" customFormat="1" ht="8.25" customHeight="1">
      <c r="A69" s="45" t="s">
        <v>51</v>
      </c>
      <c r="B69" s="13"/>
      <c r="C69" s="381">
        <v>68939</v>
      </c>
      <c r="D69" s="381"/>
      <c r="F69" s="46">
        <v>49771</v>
      </c>
      <c r="H69" s="46">
        <v>19168</v>
      </c>
      <c r="I69" s="28">
        <v>27.8</v>
      </c>
      <c r="L69" s="46">
        <v>74387</v>
      </c>
      <c r="N69" s="46">
        <v>5448</v>
      </c>
    </row>
    <row r="70" spans="1:14" s="3" customFormat="1" ht="8.25" customHeight="1">
      <c r="A70" s="45" t="s">
        <v>52</v>
      </c>
      <c r="B70" s="13"/>
      <c r="C70" s="381">
        <v>69959</v>
      </c>
      <c r="D70" s="381"/>
      <c r="F70" s="46">
        <v>49438</v>
      </c>
      <c r="H70" s="46">
        <v>20521</v>
      </c>
      <c r="I70" s="28">
        <v>29.3</v>
      </c>
      <c r="L70" s="46">
        <v>72651</v>
      </c>
      <c r="N70" s="46">
        <v>2692</v>
      </c>
    </row>
    <row r="71" spans="1:14" s="3" customFormat="1" ht="8.25" customHeight="1">
      <c r="A71" s="45" t="s">
        <v>53</v>
      </c>
      <c r="B71" s="13"/>
      <c r="C71" s="381">
        <v>69729</v>
      </c>
      <c r="D71" s="381"/>
      <c r="F71" s="46">
        <v>49043</v>
      </c>
      <c r="H71" s="46">
        <v>20686</v>
      </c>
      <c r="I71" s="28">
        <v>29.7</v>
      </c>
      <c r="L71" s="46">
        <v>72247</v>
      </c>
      <c r="N71" s="46">
        <v>2518</v>
      </c>
    </row>
    <row r="72" spans="1:14" s="3" customFormat="1" ht="8.25" customHeight="1">
      <c r="A72" s="45" t="s">
        <v>54</v>
      </c>
      <c r="B72" s="13"/>
      <c r="C72" s="381">
        <v>72592</v>
      </c>
      <c r="D72" s="381"/>
      <c r="F72" s="46">
        <v>49581</v>
      </c>
      <c r="H72" s="46">
        <v>23011</v>
      </c>
      <c r="I72" s="28">
        <v>31.7</v>
      </c>
      <c r="L72" s="46">
        <v>70475</v>
      </c>
      <c r="N72" s="47">
        <v>-2117</v>
      </c>
    </row>
    <row r="73" spans="1:15" s="3" customFormat="1" ht="8.25" customHeight="1">
      <c r="A73" s="45" t="s">
        <v>55</v>
      </c>
      <c r="B73" s="13"/>
      <c r="C73" s="381">
        <v>72273</v>
      </c>
      <c r="D73" s="381"/>
      <c r="F73" s="46">
        <v>49186</v>
      </c>
      <c r="H73" s="46">
        <v>23087</v>
      </c>
      <c r="I73" s="28">
        <v>32</v>
      </c>
      <c r="L73" s="46">
        <v>69401</v>
      </c>
      <c r="N73" s="47">
        <v>-2872</v>
      </c>
      <c r="O73" s="353"/>
    </row>
    <row r="74" spans="1:14" s="3" customFormat="1" ht="8.25" customHeight="1">
      <c r="A74" s="45" t="s">
        <v>56</v>
      </c>
      <c r="B74" s="13"/>
      <c r="C74" s="381">
        <v>72855</v>
      </c>
      <c r="D74" s="381"/>
      <c r="E74" s="48"/>
      <c r="F74" s="46">
        <v>49421</v>
      </c>
      <c r="G74" s="48"/>
      <c r="H74" s="46">
        <v>23434</v>
      </c>
      <c r="I74" s="28">
        <v>32.2</v>
      </c>
      <c r="J74" s="48"/>
      <c r="K74" s="48"/>
      <c r="L74" s="49">
        <v>67075</v>
      </c>
      <c r="M74" s="48"/>
      <c r="N74" s="47">
        <v>-5780</v>
      </c>
    </row>
    <row r="75" spans="1:14" s="3" customFormat="1" ht="8.25" customHeight="1">
      <c r="A75" s="45" t="s">
        <v>57</v>
      </c>
      <c r="B75" s="29"/>
      <c r="C75" s="381">
        <v>74041</v>
      </c>
      <c r="D75" s="381"/>
      <c r="E75" s="48"/>
      <c r="F75" s="46">
        <v>49782</v>
      </c>
      <c r="G75" s="48"/>
      <c r="H75" s="46">
        <v>24259</v>
      </c>
      <c r="I75" s="28">
        <v>32.8</v>
      </c>
      <c r="J75" s="48"/>
      <c r="K75" s="48"/>
      <c r="L75" s="46">
        <v>66767</v>
      </c>
      <c r="M75" s="48"/>
      <c r="N75" s="50">
        <v>-7274</v>
      </c>
    </row>
    <row r="76" spans="1:14" s="3" customFormat="1" ht="8.25" customHeight="1">
      <c r="A76" s="45" t="s">
        <v>58</v>
      </c>
      <c r="B76" s="29"/>
      <c r="C76" s="381">
        <v>74939</v>
      </c>
      <c r="D76" s="381"/>
      <c r="E76" s="48"/>
      <c r="F76" s="46">
        <v>48893</v>
      </c>
      <c r="G76" s="48"/>
      <c r="H76" s="46">
        <v>26046</v>
      </c>
      <c r="I76" s="28">
        <v>34.8</v>
      </c>
      <c r="J76" s="48"/>
      <c r="K76" s="48"/>
      <c r="L76" s="46">
        <v>65419</v>
      </c>
      <c r="M76" s="48"/>
      <c r="N76" s="51">
        <v>-9520</v>
      </c>
    </row>
    <row r="77" spans="1:14" s="4" customFormat="1" ht="8.25" customHeight="1">
      <c r="A77" s="45" t="s">
        <v>59</v>
      </c>
      <c r="B77" s="29"/>
      <c r="C77" s="381">
        <v>75161</v>
      </c>
      <c r="D77" s="381"/>
      <c r="F77" s="46">
        <v>48608</v>
      </c>
      <c r="H77" s="46">
        <v>26553</v>
      </c>
      <c r="I77" s="28">
        <v>35.3</v>
      </c>
      <c r="L77" s="46">
        <v>64065</v>
      </c>
      <c r="N77" s="51">
        <v>-11096</v>
      </c>
    </row>
    <row r="78" spans="1:14" s="4" customFormat="1" ht="8.25" customHeight="1">
      <c r="A78" s="45" t="s">
        <v>60</v>
      </c>
      <c r="B78" s="29"/>
      <c r="C78" s="381">
        <v>73516</v>
      </c>
      <c r="D78" s="381"/>
      <c r="F78" s="46">
        <v>48078</v>
      </c>
      <c r="H78" s="46">
        <v>25438</v>
      </c>
      <c r="I78" s="52">
        <v>34.6</v>
      </c>
      <c r="L78" s="46">
        <v>65489</v>
      </c>
      <c r="N78" s="51">
        <v>-8027</v>
      </c>
    </row>
    <row r="79" spans="1:14" s="4" customFormat="1" ht="8.25" customHeight="1">
      <c r="A79" s="45" t="s">
        <v>61</v>
      </c>
      <c r="B79" s="29"/>
      <c r="C79" s="381">
        <v>75065</v>
      </c>
      <c r="D79" s="381"/>
      <c r="F79" s="46">
        <v>47815</v>
      </c>
      <c r="H79" s="46">
        <v>27250</v>
      </c>
      <c r="I79" s="52">
        <v>36.3</v>
      </c>
      <c r="L79" s="46">
        <v>63038</v>
      </c>
      <c r="N79" s="51">
        <v>-12027</v>
      </c>
    </row>
    <row r="80" spans="1:14" s="4" customFormat="1" ht="8.25" customHeight="1">
      <c r="A80" s="45" t="s">
        <v>62</v>
      </c>
      <c r="B80" s="29"/>
      <c r="C80" s="381">
        <v>75774</v>
      </c>
      <c r="D80" s="381"/>
      <c r="F80" s="46">
        <v>47427</v>
      </c>
      <c r="H80" s="46">
        <v>28347</v>
      </c>
      <c r="I80" s="52">
        <v>37.4</v>
      </c>
      <c r="L80" s="46">
        <v>60226</v>
      </c>
      <c r="N80" s="51">
        <v>-15548</v>
      </c>
    </row>
    <row r="81" spans="1:14" s="3" customFormat="1" ht="8.25" customHeight="1">
      <c r="A81" s="45" t="s">
        <v>63</v>
      </c>
      <c r="B81" s="29"/>
      <c r="C81" s="381">
        <v>77622</v>
      </c>
      <c r="D81" s="381"/>
      <c r="F81" s="46">
        <v>48119</v>
      </c>
      <c r="H81" s="46">
        <v>29503</v>
      </c>
      <c r="I81" s="52">
        <v>38.00855427584963</v>
      </c>
      <c r="L81" s="46">
        <v>60686</v>
      </c>
      <c r="N81" s="51">
        <v>-16936</v>
      </c>
    </row>
    <row r="82" spans="1:14" s="3" customFormat="1" ht="8.25" customHeight="1">
      <c r="A82" s="53" t="s">
        <v>64</v>
      </c>
      <c r="B82" s="29"/>
      <c r="C82" s="381">
        <v>78741</v>
      </c>
      <c r="D82" s="381"/>
      <c r="F82" s="46">
        <v>48749</v>
      </c>
      <c r="H82" s="46">
        <v>29992</v>
      </c>
      <c r="I82" s="52">
        <v>38.08943244307286</v>
      </c>
      <c r="L82" s="46">
        <v>59009</v>
      </c>
      <c r="N82" s="51">
        <v>-19732</v>
      </c>
    </row>
    <row r="83" spans="1:14" s="3" customFormat="1" ht="8.25" customHeight="1">
      <c r="A83" s="53" t="s">
        <v>65</v>
      </c>
      <c r="B83" s="29"/>
      <c r="C83" s="381">
        <v>77027</v>
      </c>
      <c r="D83" s="381"/>
      <c r="F83" s="46">
        <v>47279</v>
      </c>
      <c r="H83" s="46">
        <v>29748</v>
      </c>
      <c r="I83" s="52">
        <v>38.62022407727161</v>
      </c>
      <c r="L83" s="46">
        <v>60712</v>
      </c>
      <c r="N83" s="51">
        <v>-16315</v>
      </c>
    </row>
    <row r="84" spans="1:14" s="3" customFormat="1" ht="8.25" customHeight="1">
      <c r="A84" s="53" t="s">
        <v>66</v>
      </c>
      <c r="B84" s="29"/>
      <c r="C84" s="381">
        <v>76606</v>
      </c>
      <c r="D84" s="381"/>
      <c r="F84" s="46">
        <v>48189</v>
      </c>
      <c r="H84" s="46">
        <v>28417</v>
      </c>
      <c r="I84" s="52">
        <v>37.09500561313735</v>
      </c>
      <c r="L84" s="46">
        <v>59617</v>
      </c>
      <c r="N84" s="51">
        <v>-16989</v>
      </c>
    </row>
    <row r="85" spans="1:14" s="3" customFormat="1" ht="8.25" customHeight="1">
      <c r="A85" s="54" t="s">
        <v>67</v>
      </c>
      <c r="B85" s="29"/>
      <c r="C85" s="381">
        <v>75482</v>
      </c>
      <c r="D85" s="381"/>
      <c r="F85" s="46">
        <v>48223</v>
      </c>
      <c r="H85" s="46">
        <v>27259</v>
      </c>
      <c r="I85" s="52">
        <v>36.11324554198352</v>
      </c>
      <c r="L85" s="46">
        <v>57387</v>
      </c>
      <c r="N85" s="51">
        <v>-18095</v>
      </c>
    </row>
    <row r="86" spans="1:14" s="3" customFormat="1" ht="8.25" customHeight="1">
      <c r="A86" s="54" t="s">
        <v>68</v>
      </c>
      <c r="B86" s="29"/>
      <c r="C86" s="381">
        <v>75071</v>
      </c>
      <c r="D86" s="381"/>
      <c r="F86" s="46">
        <v>47917</v>
      </c>
      <c r="G86" s="46"/>
      <c r="H86" s="46">
        <v>27154</v>
      </c>
      <c r="I86" s="52">
        <v>36.17109136683939</v>
      </c>
      <c r="L86" s="46">
        <v>57220</v>
      </c>
      <c r="N86" s="51">
        <v>-17851</v>
      </c>
    </row>
    <row r="87" spans="1:14" s="3" customFormat="1" ht="8.25" customHeight="1">
      <c r="A87" s="54" t="s">
        <v>69</v>
      </c>
      <c r="B87" s="29"/>
      <c r="C87" s="403">
        <v>76413</v>
      </c>
      <c r="D87" s="403"/>
      <c r="E87" s="55"/>
      <c r="F87" s="56">
        <v>48847</v>
      </c>
      <c r="H87" s="46">
        <v>27566</v>
      </c>
      <c r="I87" s="57">
        <v>36.1</v>
      </c>
      <c r="J87" s="55"/>
      <c r="K87" s="55"/>
      <c r="L87" s="46">
        <v>58300</v>
      </c>
      <c r="M87" s="55"/>
      <c r="N87" s="51">
        <v>-18113</v>
      </c>
    </row>
    <row r="88" spans="1:14" s="3" customFormat="1" ht="8.25" customHeight="1">
      <c r="A88" s="42" t="s">
        <v>70</v>
      </c>
      <c r="B88" s="29"/>
      <c r="C88" s="381">
        <v>74631</v>
      </c>
      <c r="D88" s="381">
        <v>74631</v>
      </c>
      <c r="F88" s="56">
        <v>49204</v>
      </c>
      <c r="G88" s="46"/>
      <c r="H88" s="46">
        <v>25427</v>
      </c>
      <c r="I88" s="57">
        <v>34.1</v>
      </c>
      <c r="L88" s="46">
        <v>58812</v>
      </c>
      <c r="N88" s="51">
        <v>-15819</v>
      </c>
    </row>
    <row r="89" spans="1:14" s="3" customFormat="1" ht="8.25" customHeight="1">
      <c r="A89" s="43" t="s">
        <v>71</v>
      </c>
      <c r="B89" s="29"/>
      <c r="C89" s="381">
        <v>76384</v>
      </c>
      <c r="D89" s="381">
        <v>74632</v>
      </c>
      <c r="F89" s="56">
        <v>49577</v>
      </c>
      <c r="G89" s="46"/>
      <c r="H89" s="46">
        <v>26807</v>
      </c>
      <c r="I89" s="57">
        <v>35.1</v>
      </c>
      <c r="L89" s="46">
        <v>59092</v>
      </c>
      <c r="N89" s="51">
        <v>-17292</v>
      </c>
    </row>
    <row r="90" s="3" customFormat="1" ht="8.25" customHeight="1">
      <c r="B90" s="30"/>
    </row>
    <row r="91" spans="2:14" s="3" customFormat="1" ht="5.25" customHeight="1">
      <c r="B91" s="30"/>
      <c r="C91" s="58"/>
      <c r="D91" s="59"/>
      <c r="E91" s="59"/>
      <c r="F91" s="58"/>
      <c r="G91" s="59"/>
      <c r="H91" s="58"/>
      <c r="I91" s="58"/>
      <c r="J91" s="59"/>
      <c r="K91" s="59"/>
      <c r="L91" s="58"/>
      <c r="M91" s="59"/>
      <c r="N91" s="58"/>
    </row>
    <row r="92" spans="1:2" s="3" customFormat="1" ht="7.5" customHeight="1">
      <c r="A92" s="60" t="s">
        <v>81</v>
      </c>
      <c r="B92" s="4"/>
    </row>
    <row r="93" s="3" customFormat="1" ht="9" customHeight="1" hidden="1"/>
    <row r="94" spans="1:14" s="3" customFormat="1" ht="27" customHeight="1">
      <c r="A94" s="404" t="s">
        <v>310</v>
      </c>
      <c r="B94" s="404"/>
      <c r="C94" s="404"/>
      <c r="D94" s="404"/>
      <c r="E94" s="404"/>
      <c r="F94" s="404"/>
      <c r="G94" s="404"/>
      <c r="H94" s="404"/>
      <c r="I94" s="404"/>
      <c r="J94" s="404"/>
      <c r="K94" s="404"/>
      <c r="L94" s="404"/>
      <c r="M94" s="404"/>
      <c r="N94" s="404"/>
    </row>
    <row r="95" s="3" customFormat="1" ht="9" customHeight="1"/>
    <row r="96" s="3" customFormat="1" ht="9" customHeight="1"/>
    <row r="97" s="3" customFormat="1" ht="9" customHeight="1"/>
    <row r="98" s="3" customFormat="1" ht="9" customHeight="1"/>
    <row r="99" s="3" customFormat="1" ht="9" customHeight="1"/>
    <row r="100" s="3" customFormat="1" ht="9" customHeight="1"/>
    <row r="101" s="3" customFormat="1" ht="9" customHeight="1"/>
    <row r="102" s="3" customFormat="1" ht="9" customHeight="1"/>
    <row r="103" s="3" customFormat="1" ht="9" customHeight="1"/>
    <row r="104" s="3" customFormat="1" ht="9" customHeight="1"/>
    <row r="105" s="3" customFormat="1" ht="9" customHeight="1"/>
    <row r="106" s="3" customFormat="1" ht="9" customHeight="1"/>
    <row r="107" s="3" customFormat="1" ht="9" customHeight="1"/>
    <row r="108" s="3" customFormat="1" ht="9" customHeight="1"/>
    <row r="109" s="3" customFormat="1" ht="9" customHeight="1"/>
    <row r="110" s="3" customFormat="1" ht="9" customHeight="1"/>
    <row r="111" s="3" customFormat="1" ht="9" customHeight="1"/>
    <row r="112" s="3" customFormat="1" ht="9" customHeight="1"/>
    <row r="113" s="3" customFormat="1" ht="9" customHeight="1"/>
    <row r="114" s="3" customFormat="1" ht="9" customHeight="1"/>
    <row r="115" s="3" customFormat="1" ht="9" customHeight="1"/>
    <row r="116" s="3" customFormat="1" ht="9" customHeight="1"/>
    <row r="117" s="3" customFormat="1" ht="9" customHeight="1"/>
    <row r="118" s="3" customFormat="1" ht="9" customHeight="1"/>
    <row r="119" s="3" customFormat="1" ht="9" customHeight="1"/>
    <row r="120" s="3" customFormat="1" ht="9" customHeight="1"/>
    <row r="121" s="3" customFormat="1" ht="9" customHeight="1"/>
    <row r="122" s="3" customFormat="1" ht="9" customHeight="1"/>
    <row r="123" s="3" customFormat="1" ht="9" customHeight="1"/>
    <row r="124" s="3" customFormat="1" ht="9" customHeight="1"/>
    <row r="125" s="3" customFormat="1" ht="9" customHeight="1"/>
    <row r="126" s="3" customFormat="1" ht="9" customHeight="1"/>
    <row r="127" s="3" customFormat="1" ht="9" customHeight="1"/>
  </sheetData>
  <sheetProtection/>
  <mergeCells count="91">
    <mergeCell ref="C86:D86"/>
    <mergeCell ref="C87:D87"/>
    <mergeCell ref="C88:D88"/>
    <mergeCell ref="C89:D89"/>
    <mergeCell ref="A94:N94"/>
    <mergeCell ref="C80:D80"/>
    <mergeCell ref="C81:D81"/>
    <mergeCell ref="C82:D82"/>
    <mergeCell ref="C83:D83"/>
    <mergeCell ref="C84:D84"/>
    <mergeCell ref="C85:D85"/>
    <mergeCell ref="C74:D74"/>
    <mergeCell ref="C75:D75"/>
    <mergeCell ref="C76:D76"/>
    <mergeCell ref="C77:D77"/>
    <mergeCell ref="C78:D78"/>
    <mergeCell ref="C79:D79"/>
    <mergeCell ref="C68:D68"/>
    <mergeCell ref="C69:D69"/>
    <mergeCell ref="C70:D70"/>
    <mergeCell ref="C71:D71"/>
    <mergeCell ref="C72:D72"/>
    <mergeCell ref="C73:D73"/>
    <mergeCell ref="C62:D62"/>
    <mergeCell ref="C63:D63"/>
    <mergeCell ref="C64:D64"/>
    <mergeCell ref="C65:D65"/>
    <mergeCell ref="C66:D66"/>
    <mergeCell ref="C67:D67"/>
    <mergeCell ref="G55:J56"/>
    <mergeCell ref="G57:H57"/>
    <mergeCell ref="I57:J57"/>
    <mergeCell ref="C59:D59"/>
    <mergeCell ref="C60:D60"/>
    <mergeCell ref="C61:D61"/>
    <mergeCell ref="F45:G45"/>
    <mergeCell ref="A49:N49"/>
    <mergeCell ref="A51:N51"/>
    <mergeCell ref="A53:B57"/>
    <mergeCell ref="C53:J53"/>
    <mergeCell ref="K53:L57"/>
    <mergeCell ref="M53:N57"/>
    <mergeCell ref="C54:D57"/>
    <mergeCell ref="E54:J54"/>
    <mergeCell ref="E55:F57"/>
    <mergeCell ref="F39:G39"/>
    <mergeCell ref="F40:G40"/>
    <mergeCell ref="F41:G41"/>
    <mergeCell ref="F42:G42"/>
    <mergeCell ref="F43:G43"/>
    <mergeCell ref="F44:G44"/>
    <mergeCell ref="F33:G33"/>
    <mergeCell ref="F34:G34"/>
    <mergeCell ref="F35:G35"/>
    <mergeCell ref="F36:G36"/>
    <mergeCell ref="F37:G37"/>
    <mergeCell ref="F38:G38"/>
    <mergeCell ref="F27:G27"/>
    <mergeCell ref="F28:G28"/>
    <mergeCell ref="F29:G29"/>
    <mergeCell ref="F30:G30"/>
    <mergeCell ref="F31:G31"/>
    <mergeCell ref="F32:G32"/>
    <mergeCell ref="F21:G21"/>
    <mergeCell ref="F22:G22"/>
    <mergeCell ref="F23:G23"/>
    <mergeCell ref="F24:G24"/>
    <mergeCell ref="F25:G25"/>
    <mergeCell ref="F26:G26"/>
    <mergeCell ref="F15:G15"/>
    <mergeCell ref="F16:G16"/>
    <mergeCell ref="F17:G17"/>
    <mergeCell ref="F18:G18"/>
    <mergeCell ref="F19:G19"/>
    <mergeCell ref="F20:G20"/>
    <mergeCell ref="J9:K9"/>
    <mergeCell ref="L9:M9"/>
    <mergeCell ref="F11:G11"/>
    <mergeCell ref="F12:G12"/>
    <mergeCell ref="F13:G13"/>
    <mergeCell ref="F14:G14"/>
    <mergeCell ref="A1:N1"/>
    <mergeCell ref="A3:N3"/>
    <mergeCell ref="A5:B9"/>
    <mergeCell ref="C5:N5"/>
    <mergeCell ref="C6:E8"/>
    <mergeCell ref="F6:N6"/>
    <mergeCell ref="F7:H8"/>
    <mergeCell ref="I7:K8"/>
    <mergeCell ref="L7:N8"/>
    <mergeCell ref="F9:G9"/>
  </mergeCells>
  <printOptions/>
  <pageMargins left="0.7874015748031497" right="0.7874015748031497" top="0.984251968503937" bottom="0.5511811023622047" header="0.4330708661417323" footer="0.4724409448818898"/>
  <pageSetup horizontalDpi="600" verticalDpi="600" orientation="portrait" paperSize="9" scale="98" r:id="rId2"/>
  <headerFooter alignWithMargins="0">
    <oddHeader>&amp;C&amp;"Arial"- 3 -</oddHeader>
  </headerFooter>
  <drawing r:id="rId1"/>
</worksheet>
</file>

<file path=xl/worksheets/sheet4.xml><?xml version="1.0" encoding="utf-8"?>
<worksheet xmlns="http://schemas.openxmlformats.org/spreadsheetml/2006/main" xmlns:r="http://schemas.openxmlformats.org/officeDocument/2006/relationships">
  <dimension ref="A1:AR92"/>
  <sheetViews>
    <sheetView workbookViewId="0" topLeftCell="A1">
      <selection activeCell="R1" sqref="R1"/>
    </sheetView>
  </sheetViews>
  <sheetFormatPr defaultColWidth="8.8515625" defaultRowHeight="12.75"/>
  <cols>
    <col min="1" max="1" width="2.57421875" style="163" customWidth="1"/>
    <col min="2" max="2" width="4.421875" style="163" customWidth="1"/>
    <col min="3" max="3" width="2.57421875" style="163" customWidth="1"/>
    <col min="4" max="4" width="3.7109375" style="163" customWidth="1"/>
    <col min="5" max="5" width="0.5625" style="163" customWidth="1"/>
    <col min="6" max="6" width="6.7109375" style="163" customWidth="1"/>
    <col min="7" max="7" width="5.8515625" style="163" customWidth="1"/>
    <col min="8" max="8" width="6.7109375" style="163" customWidth="1"/>
    <col min="9" max="9" width="5.8515625" style="163" customWidth="1"/>
    <col min="10" max="10" width="6.7109375" style="163" customWidth="1"/>
    <col min="11" max="11" width="6.00390625" style="163" customWidth="1"/>
    <col min="12" max="12" width="6.28125" style="163" customWidth="1"/>
    <col min="13" max="13" width="6.00390625" style="163" customWidth="1"/>
    <col min="14" max="14" width="6.140625" style="163" customWidth="1"/>
    <col min="15" max="15" width="6.28125" style="163" customWidth="1"/>
    <col min="16" max="16" width="6.7109375" style="163" customWidth="1"/>
    <col min="17" max="17" width="6.421875" style="163" customWidth="1"/>
    <col min="18" max="18" width="2.57421875" style="163" customWidth="1"/>
    <col min="19" max="19" width="4.421875" style="163" customWidth="1"/>
    <col min="20" max="20" width="2.57421875" style="163" customWidth="1"/>
    <col min="21" max="21" width="8.421875" style="163" customWidth="1"/>
    <col min="22" max="22" width="0.85546875" style="163" customWidth="1"/>
    <col min="23" max="23" width="7.8515625" style="163" customWidth="1"/>
    <col min="24" max="30" width="8.140625" style="163" customWidth="1"/>
    <col min="31" max="31" width="2.421875" style="163" customWidth="1"/>
    <col min="32" max="32" width="2.00390625" style="163" customWidth="1"/>
    <col min="33" max="33" width="3.421875" style="163" customWidth="1"/>
    <col min="34" max="34" width="7.140625" style="163" customWidth="1"/>
    <col min="35" max="35" width="0.85546875" style="163" customWidth="1"/>
    <col min="36" max="40" width="11.140625" style="163" customWidth="1"/>
    <col min="41" max="41" width="11.28125" style="163" customWidth="1"/>
    <col min="42" max="16384" width="8.8515625" style="163" customWidth="1"/>
  </cols>
  <sheetData>
    <row r="1" spans="1:17" s="62" customFormat="1" ht="12" customHeight="1">
      <c r="A1" s="61" t="s">
        <v>82</v>
      </c>
      <c r="B1" s="61"/>
      <c r="C1" s="61"/>
      <c r="D1" s="61"/>
      <c r="E1" s="61"/>
      <c r="F1" s="61"/>
      <c r="G1" s="61"/>
      <c r="H1" s="61"/>
      <c r="I1" s="61"/>
      <c r="J1" s="61"/>
      <c r="K1" s="61"/>
      <c r="L1" s="61"/>
      <c r="M1" s="61"/>
      <c r="N1" s="61"/>
      <c r="O1" s="61"/>
      <c r="P1" s="61"/>
      <c r="Q1" s="61"/>
    </row>
    <row r="2" spans="1:5" s="59" customFormat="1" ht="6" customHeight="1">
      <c r="A2" s="63"/>
      <c r="B2" s="63"/>
      <c r="C2" s="63"/>
      <c r="D2" s="63"/>
      <c r="E2" s="63"/>
    </row>
    <row r="3" spans="1:28" s="6" customFormat="1" ht="9.75" customHeight="1">
      <c r="A3" s="405" t="s">
        <v>83</v>
      </c>
      <c r="B3" s="405"/>
      <c r="C3" s="405"/>
      <c r="D3" s="405"/>
      <c r="E3" s="406"/>
      <c r="F3" s="411" t="s">
        <v>84</v>
      </c>
      <c r="G3" s="412"/>
      <c r="H3" s="412"/>
      <c r="I3" s="412"/>
      <c r="J3" s="412"/>
      <c r="K3" s="413"/>
      <c r="L3" s="411" t="s">
        <v>85</v>
      </c>
      <c r="M3" s="412"/>
      <c r="N3" s="412"/>
      <c r="O3" s="412"/>
      <c r="P3" s="412"/>
      <c r="Q3" s="412"/>
      <c r="R3" s="64"/>
      <c r="W3" s="65"/>
      <c r="X3" s="66"/>
      <c r="Y3" s="67"/>
      <c r="Z3" s="64"/>
      <c r="AA3" s="64"/>
      <c r="AB3" s="64"/>
    </row>
    <row r="4" spans="1:28" s="6" customFormat="1" ht="9.75" customHeight="1">
      <c r="A4" s="407"/>
      <c r="B4" s="407"/>
      <c r="C4" s="407"/>
      <c r="D4" s="407"/>
      <c r="E4" s="408"/>
      <c r="F4" s="411">
        <v>2008</v>
      </c>
      <c r="G4" s="413"/>
      <c r="H4" s="411" t="s">
        <v>315</v>
      </c>
      <c r="I4" s="413"/>
      <c r="J4" s="411">
        <v>2010</v>
      </c>
      <c r="K4" s="413"/>
      <c r="L4" s="411">
        <v>2008</v>
      </c>
      <c r="M4" s="412"/>
      <c r="N4" s="411" t="s">
        <v>315</v>
      </c>
      <c r="O4" s="413"/>
      <c r="P4" s="411">
        <v>2010</v>
      </c>
      <c r="Q4" s="412"/>
      <c r="R4" s="64"/>
      <c r="X4" s="66"/>
      <c r="Y4" s="64"/>
      <c r="Z4" s="64"/>
      <c r="AA4" s="64"/>
      <c r="AB4" s="64"/>
    </row>
    <row r="5" spans="1:28" s="6" customFormat="1" ht="9.75" customHeight="1">
      <c r="A5" s="409"/>
      <c r="B5" s="409"/>
      <c r="C5" s="409"/>
      <c r="D5" s="409"/>
      <c r="E5" s="410"/>
      <c r="F5" s="351" t="s">
        <v>35</v>
      </c>
      <c r="G5" s="350" t="s">
        <v>34</v>
      </c>
      <c r="H5" s="349" t="s">
        <v>35</v>
      </c>
      <c r="I5" s="350" t="s">
        <v>34</v>
      </c>
      <c r="J5" s="349" t="s">
        <v>35</v>
      </c>
      <c r="K5" s="350" t="s">
        <v>34</v>
      </c>
      <c r="L5" s="350" t="s">
        <v>35</v>
      </c>
      <c r="M5" s="352" t="s">
        <v>34</v>
      </c>
      <c r="N5" s="351" t="s">
        <v>35</v>
      </c>
      <c r="O5" s="352" t="s">
        <v>34</v>
      </c>
      <c r="P5" s="351" t="s">
        <v>35</v>
      </c>
      <c r="Q5" s="352" t="s">
        <v>34</v>
      </c>
      <c r="R5" s="64"/>
      <c r="X5" s="68"/>
      <c r="Y5" s="64"/>
      <c r="Z5" s="64"/>
      <c r="AA5" s="64"/>
      <c r="AB5" s="64"/>
    </row>
    <row r="6" spans="1:28" s="59" customFormat="1" ht="6" customHeight="1">
      <c r="A6" s="69"/>
      <c r="B6" s="69"/>
      <c r="C6" s="69"/>
      <c r="D6" s="69"/>
      <c r="E6" s="70"/>
      <c r="F6" s="71"/>
      <c r="G6" s="71"/>
      <c r="H6" s="72"/>
      <c r="I6" s="69"/>
      <c r="J6" s="72"/>
      <c r="K6" s="69"/>
      <c r="L6" s="65"/>
      <c r="M6" s="65"/>
      <c r="N6" s="65"/>
      <c r="O6" s="65"/>
      <c r="P6" s="65"/>
      <c r="Q6" s="65"/>
      <c r="X6" s="73"/>
      <c r="Y6" s="73"/>
      <c r="Z6" s="64"/>
      <c r="AA6" s="73"/>
      <c r="AB6" s="73"/>
    </row>
    <row r="7" spans="1:28" s="6" customFormat="1" ht="9.75" customHeight="1">
      <c r="A7" s="65"/>
      <c r="B7" s="65" t="s">
        <v>87</v>
      </c>
      <c r="C7" s="74" t="s">
        <v>88</v>
      </c>
      <c r="D7" s="75"/>
      <c r="E7" s="76"/>
      <c r="F7" s="77">
        <v>1</v>
      </c>
      <c r="G7" s="78">
        <f>F7*100/$F$15</f>
        <v>0.0036276572589421753</v>
      </c>
      <c r="H7" s="79">
        <v>1</v>
      </c>
      <c r="I7" s="78">
        <f>H7*100/$H$15</f>
        <v>0.003932827309552837</v>
      </c>
      <c r="J7" s="80">
        <v>0</v>
      </c>
      <c r="K7" s="80">
        <v>0</v>
      </c>
      <c r="L7" s="81">
        <v>13</v>
      </c>
      <c r="M7" s="82">
        <f>L7*100/$L$15</f>
        <v>0.04715954436624828</v>
      </c>
      <c r="N7" s="81">
        <v>10</v>
      </c>
      <c r="O7" s="82">
        <f>N7*100/N15</f>
        <v>0.039328273095528374</v>
      </c>
      <c r="P7" s="81">
        <v>11</v>
      </c>
      <c r="Q7" s="82">
        <f>SUM(P7*100/$P$15)</f>
        <v>0.04103405826836274</v>
      </c>
      <c r="X7" s="64"/>
      <c r="Y7" s="64"/>
      <c r="Z7" s="64"/>
      <c r="AA7" s="64"/>
      <c r="AB7" s="64"/>
    </row>
    <row r="8" spans="1:28" s="6" customFormat="1" ht="10.5" customHeight="1">
      <c r="A8" s="65">
        <v>20</v>
      </c>
      <c r="B8" s="65" t="s">
        <v>89</v>
      </c>
      <c r="C8" s="74" t="s">
        <v>90</v>
      </c>
      <c r="D8" s="75"/>
      <c r="E8" s="76"/>
      <c r="F8" s="77">
        <v>263</v>
      </c>
      <c r="G8" s="78">
        <f aca="true" t="shared" si="0" ref="G8:G15">F8*100/$F$15</f>
        <v>0.9540738591017921</v>
      </c>
      <c r="H8" s="77">
        <v>220</v>
      </c>
      <c r="I8" s="78">
        <f aca="true" t="shared" si="1" ref="I8:I15">H8*100/$H$15</f>
        <v>0.8652220081016243</v>
      </c>
      <c r="J8" s="77">
        <v>279</v>
      </c>
      <c r="K8" s="78">
        <f aca="true" t="shared" si="2" ref="K8:K14">J8*100/$J$15</f>
        <v>1.0407729324430186</v>
      </c>
      <c r="L8" s="81">
        <v>781</v>
      </c>
      <c r="M8" s="82">
        <f aca="true" t="shared" si="3" ref="M8:M15">L8*100/$L$15</f>
        <v>2.8332003192338386</v>
      </c>
      <c r="N8" s="81">
        <v>675</v>
      </c>
      <c r="O8" s="82">
        <f aca="true" t="shared" si="4" ref="O8:O15">N8*100/$N$15</f>
        <v>2.6546584339481654</v>
      </c>
      <c r="P8" s="81">
        <v>784</v>
      </c>
      <c r="Q8" s="82">
        <f>SUM(P8*100/$P$15)</f>
        <v>2.924609243854217</v>
      </c>
      <c r="X8" s="64"/>
      <c r="Y8" s="64"/>
      <c r="Z8" s="64"/>
      <c r="AA8" s="64"/>
      <c r="AB8" s="64"/>
    </row>
    <row r="9" spans="1:28" s="6" customFormat="1" ht="10.5" customHeight="1">
      <c r="A9" s="65">
        <v>25</v>
      </c>
      <c r="B9" s="65" t="s">
        <v>91</v>
      </c>
      <c r="C9" s="74" t="s">
        <v>92</v>
      </c>
      <c r="D9" s="75"/>
      <c r="E9" s="76"/>
      <c r="F9" s="77">
        <v>1601</v>
      </c>
      <c r="G9" s="78">
        <f t="shared" si="0"/>
        <v>5.8078792715664225</v>
      </c>
      <c r="H9" s="77">
        <v>1444</v>
      </c>
      <c r="I9" s="78">
        <f t="shared" si="1"/>
        <v>5.679002634994298</v>
      </c>
      <c r="J9" s="77">
        <v>1577</v>
      </c>
      <c r="K9" s="78">
        <f t="shared" si="2"/>
        <v>5.882791808109822</v>
      </c>
      <c r="L9" s="81">
        <v>2858</v>
      </c>
      <c r="M9" s="82">
        <f t="shared" si="3"/>
        <v>10.367844446056736</v>
      </c>
      <c r="N9" s="81">
        <v>2585</v>
      </c>
      <c r="O9" s="82">
        <f t="shared" si="4"/>
        <v>10.166358595194085</v>
      </c>
      <c r="P9" s="81">
        <v>2809</v>
      </c>
      <c r="Q9" s="82">
        <f>SUM(P9*100/$P$15)</f>
        <v>10.478606334166448</v>
      </c>
      <c r="X9" s="64"/>
      <c r="Y9" s="64"/>
      <c r="Z9" s="64"/>
      <c r="AA9" s="64"/>
      <c r="AB9" s="64"/>
    </row>
    <row r="10" spans="1:28" s="6" customFormat="1" ht="10.5" customHeight="1">
      <c r="A10" s="65">
        <v>30</v>
      </c>
      <c r="B10" s="65" t="s">
        <v>89</v>
      </c>
      <c r="C10" s="74" t="s">
        <v>93</v>
      </c>
      <c r="D10" s="75"/>
      <c r="E10" s="76"/>
      <c r="F10" s="77">
        <v>3079</v>
      </c>
      <c r="G10" s="78">
        <f t="shared" si="0"/>
        <v>11.169556700282957</v>
      </c>
      <c r="H10" s="77">
        <v>2761</v>
      </c>
      <c r="I10" s="78">
        <f t="shared" si="1"/>
        <v>10.858536201675385</v>
      </c>
      <c r="J10" s="77">
        <v>3049</v>
      </c>
      <c r="K10" s="78">
        <f t="shared" si="2"/>
        <v>11.373894878203455</v>
      </c>
      <c r="L10" s="81">
        <v>3967</v>
      </c>
      <c r="M10" s="82">
        <f t="shared" si="3"/>
        <v>14.390916346223609</v>
      </c>
      <c r="N10" s="81">
        <v>3603</v>
      </c>
      <c r="O10" s="82">
        <f t="shared" si="4"/>
        <v>14.169976796318874</v>
      </c>
      <c r="P10" s="81">
        <v>3776</v>
      </c>
      <c r="Q10" s="82">
        <f aca="true" t="shared" si="5" ref="Q10:Q15">SUM(P10*100/$P$15)</f>
        <v>14.085873092848884</v>
      </c>
      <c r="X10" s="64"/>
      <c r="Y10" s="64"/>
      <c r="Z10" s="83"/>
      <c r="AA10" s="64"/>
      <c r="AB10" s="64"/>
    </row>
    <row r="11" spans="1:26" s="6" customFormat="1" ht="10.5" customHeight="1">
      <c r="A11" s="65">
        <v>35</v>
      </c>
      <c r="B11" s="65" t="s">
        <v>91</v>
      </c>
      <c r="C11" s="74" t="s">
        <v>94</v>
      </c>
      <c r="D11" s="75"/>
      <c r="E11" s="76"/>
      <c r="F11" s="77">
        <v>4724</v>
      </c>
      <c r="G11" s="78">
        <f t="shared" si="0"/>
        <v>17.137052891242835</v>
      </c>
      <c r="H11" s="77">
        <v>4068</v>
      </c>
      <c r="I11" s="78">
        <f t="shared" si="1"/>
        <v>15.998741495260942</v>
      </c>
      <c r="J11" s="77">
        <v>3833</v>
      </c>
      <c r="K11" s="78">
        <f t="shared" si="2"/>
        <v>14.298504122057672</v>
      </c>
      <c r="L11" s="81">
        <v>5154</v>
      </c>
      <c r="M11" s="82">
        <f t="shared" si="3"/>
        <v>18.69694551258797</v>
      </c>
      <c r="N11" s="81">
        <v>4433</v>
      </c>
      <c r="O11" s="82">
        <f t="shared" si="4"/>
        <v>17.43422346324773</v>
      </c>
      <c r="P11" s="81">
        <v>4319</v>
      </c>
      <c r="Q11" s="82">
        <f t="shared" si="5"/>
        <v>16.11146342373261</v>
      </c>
      <c r="Z11" s="65"/>
    </row>
    <row r="12" spans="1:17" s="6" customFormat="1" ht="10.5" customHeight="1">
      <c r="A12" s="65">
        <v>40</v>
      </c>
      <c r="B12" s="65" t="s">
        <v>91</v>
      </c>
      <c r="C12" s="74" t="s">
        <v>95</v>
      </c>
      <c r="D12" s="75"/>
      <c r="E12" s="76"/>
      <c r="F12" s="77">
        <v>11114</v>
      </c>
      <c r="G12" s="78">
        <f t="shared" si="0"/>
        <v>40.31778277588334</v>
      </c>
      <c r="H12" s="77">
        <v>10387</v>
      </c>
      <c r="I12" s="78">
        <f t="shared" si="1"/>
        <v>40.85027726432532</v>
      </c>
      <c r="J12" s="77">
        <v>10744</v>
      </c>
      <c r="K12" s="78">
        <f t="shared" si="2"/>
        <v>40.079083821389936</v>
      </c>
      <c r="L12" s="81">
        <v>10469</v>
      </c>
      <c r="M12" s="82">
        <f t="shared" si="3"/>
        <v>37.97794384386563</v>
      </c>
      <c r="N12" s="81">
        <v>9853</v>
      </c>
      <c r="O12" s="82">
        <f t="shared" si="4"/>
        <v>38.75014748102411</v>
      </c>
      <c r="P12" s="81">
        <v>10210</v>
      </c>
      <c r="Q12" s="82">
        <f t="shared" si="5"/>
        <v>38.0870668109076</v>
      </c>
    </row>
    <row r="13" spans="1:17" s="6" customFormat="1" ht="10.5" customHeight="1">
      <c r="A13" s="65">
        <v>50</v>
      </c>
      <c r="B13" s="65" t="s">
        <v>91</v>
      </c>
      <c r="C13" s="74" t="s">
        <v>96</v>
      </c>
      <c r="D13" s="84"/>
      <c r="E13" s="70"/>
      <c r="F13" s="77">
        <v>5009</v>
      </c>
      <c r="G13" s="78">
        <f t="shared" si="0"/>
        <v>18.170935210041357</v>
      </c>
      <c r="H13" s="77">
        <v>4839</v>
      </c>
      <c r="I13" s="78">
        <f t="shared" si="1"/>
        <v>19.03095135092618</v>
      </c>
      <c r="J13" s="77">
        <v>5370</v>
      </c>
      <c r="K13" s="78">
        <f t="shared" si="2"/>
        <v>20.032081172827993</v>
      </c>
      <c r="L13" s="81">
        <v>3419</v>
      </c>
      <c r="M13" s="82">
        <f t="shared" si="3"/>
        <v>12.402960168323297</v>
      </c>
      <c r="N13" s="81">
        <v>3428</v>
      </c>
      <c r="O13" s="82">
        <f t="shared" si="4"/>
        <v>13.481732017147127</v>
      </c>
      <c r="P13" s="81">
        <v>3955</v>
      </c>
      <c r="Q13" s="82">
        <f t="shared" si="5"/>
        <v>14.753609131943149</v>
      </c>
    </row>
    <row r="14" spans="1:17" s="6" customFormat="1" ht="10.5" customHeight="1">
      <c r="A14" s="85">
        <v>60</v>
      </c>
      <c r="B14" s="75" t="s">
        <v>97</v>
      </c>
      <c r="C14" s="75"/>
      <c r="D14" s="75"/>
      <c r="E14" s="76"/>
      <c r="F14" s="77">
        <v>1775</v>
      </c>
      <c r="G14" s="78">
        <f t="shared" si="0"/>
        <v>6.439091634622361</v>
      </c>
      <c r="H14" s="77">
        <v>1707</v>
      </c>
      <c r="I14" s="78">
        <f t="shared" si="1"/>
        <v>6.7133362174066935</v>
      </c>
      <c r="J14" s="77">
        <v>1955</v>
      </c>
      <c r="K14" s="78">
        <f t="shared" si="2"/>
        <v>7.292871264968105</v>
      </c>
      <c r="L14" s="81">
        <v>905</v>
      </c>
      <c r="M14" s="82">
        <f t="shared" si="3"/>
        <v>3.2830298193426684</v>
      </c>
      <c r="N14" s="81">
        <v>840</v>
      </c>
      <c r="O14" s="82">
        <f t="shared" si="4"/>
        <v>3.3035749400243835</v>
      </c>
      <c r="P14" s="81">
        <v>943</v>
      </c>
      <c r="Q14" s="82">
        <f t="shared" si="5"/>
        <v>3.517737904278733</v>
      </c>
    </row>
    <row r="15" spans="1:17" s="91" customFormat="1" ht="10.5" customHeight="1">
      <c r="A15" s="65"/>
      <c r="B15" s="65"/>
      <c r="C15" s="65"/>
      <c r="D15" s="307" t="s">
        <v>98</v>
      </c>
      <c r="E15" s="86"/>
      <c r="F15" s="87">
        <f>SUM(F7:F14)</f>
        <v>27566</v>
      </c>
      <c r="G15" s="88">
        <f t="shared" si="0"/>
        <v>100</v>
      </c>
      <c r="H15" s="87">
        <v>25427</v>
      </c>
      <c r="I15" s="88">
        <f t="shared" si="1"/>
        <v>100</v>
      </c>
      <c r="J15" s="87">
        <v>26807</v>
      </c>
      <c r="K15" s="88">
        <f>SUM(K7:K14)</f>
        <v>99.99999999999999</v>
      </c>
      <c r="L15" s="89">
        <f>SUM(L7:L14)</f>
        <v>27566</v>
      </c>
      <c r="M15" s="90">
        <f t="shared" si="3"/>
        <v>100</v>
      </c>
      <c r="N15" s="89">
        <v>25427</v>
      </c>
      <c r="O15" s="90">
        <f t="shared" si="4"/>
        <v>100</v>
      </c>
      <c r="P15" s="87">
        <v>26807</v>
      </c>
      <c r="Q15" s="90">
        <f t="shared" si="5"/>
        <v>100</v>
      </c>
    </row>
    <row r="16" spans="4:38" s="91" customFormat="1" ht="12.75" customHeight="1">
      <c r="D16" s="92"/>
      <c r="E16" s="93"/>
      <c r="F16" s="94"/>
      <c r="G16" s="95"/>
      <c r="H16" s="94"/>
      <c r="I16" s="95"/>
      <c r="J16" s="94"/>
      <c r="K16" s="94"/>
      <c r="L16" s="94"/>
      <c r="M16" s="94"/>
      <c r="N16" s="94"/>
      <c r="O16" s="94"/>
      <c r="P16" s="94"/>
      <c r="Q16" s="94"/>
      <c r="AH16" s="96"/>
      <c r="AI16" s="96"/>
      <c r="AJ16" s="97"/>
      <c r="AK16" s="96"/>
      <c r="AL16" s="96"/>
    </row>
    <row r="17" spans="11:38" s="6" customFormat="1" ht="6.75" customHeight="1">
      <c r="K17" s="98"/>
      <c r="L17" s="99"/>
      <c r="AH17" s="64"/>
      <c r="AI17" s="64"/>
      <c r="AJ17" s="64"/>
      <c r="AK17" s="64"/>
      <c r="AL17" s="64"/>
    </row>
    <row r="18" spans="18:38" s="62" customFormat="1" ht="12" customHeight="1">
      <c r="R18" s="61" t="s">
        <v>99</v>
      </c>
      <c r="S18" s="61"/>
      <c r="T18" s="61"/>
      <c r="U18" s="61"/>
      <c r="V18" s="61"/>
      <c r="W18" s="61"/>
      <c r="X18" s="61"/>
      <c r="Y18" s="61"/>
      <c r="Z18" s="61"/>
      <c r="AA18" s="61"/>
      <c r="AB18" s="61"/>
      <c r="AC18" s="61"/>
      <c r="AD18" s="61"/>
      <c r="AH18" s="100"/>
      <c r="AI18" s="100"/>
      <c r="AJ18" s="101"/>
      <c r="AK18" s="100"/>
      <c r="AL18" s="100"/>
    </row>
    <row r="19" spans="8:38" s="6" customFormat="1" ht="6" customHeight="1">
      <c r="H19" s="102"/>
      <c r="L19" s="103"/>
      <c r="AH19" s="64"/>
      <c r="AI19" s="64"/>
      <c r="AJ19" s="101"/>
      <c r="AK19" s="64"/>
      <c r="AL19" s="64"/>
    </row>
    <row r="20" spans="6:38" s="6" customFormat="1" ht="9.75" customHeight="1">
      <c r="F20" s="104"/>
      <c r="H20" s="102"/>
      <c r="Q20" s="59"/>
      <c r="R20" s="417" t="s">
        <v>320</v>
      </c>
      <c r="S20" s="417"/>
      <c r="T20" s="417"/>
      <c r="U20" s="417"/>
      <c r="V20" s="105"/>
      <c r="W20" s="420" t="s">
        <v>100</v>
      </c>
      <c r="X20" s="421"/>
      <c r="Y20" s="421"/>
      <c r="Z20" s="421"/>
      <c r="AA20" s="421"/>
      <c r="AB20" s="421"/>
      <c r="AC20" s="421"/>
      <c r="AD20" s="421"/>
      <c r="AH20" s="64"/>
      <c r="AI20" s="64"/>
      <c r="AJ20" s="101"/>
      <c r="AK20" s="64"/>
      <c r="AL20" s="64"/>
    </row>
    <row r="21" spans="6:38" s="6" customFormat="1" ht="9.75" customHeight="1">
      <c r="F21" s="99"/>
      <c r="H21" s="106"/>
      <c r="M21" s="107"/>
      <c r="Q21" s="59"/>
      <c r="R21" s="418"/>
      <c r="S21" s="418"/>
      <c r="T21" s="418"/>
      <c r="U21" s="418"/>
      <c r="V21" s="76"/>
      <c r="W21" s="422" t="s">
        <v>101</v>
      </c>
      <c r="X21" s="108">
        <v>20</v>
      </c>
      <c r="Y21" s="108">
        <v>25</v>
      </c>
      <c r="Z21" s="108">
        <v>30</v>
      </c>
      <c r="AA21" s="108">
        <v>35</v>
      </c>
      <c r="AB21" s="109">
        <v>40</v>
      </c>
      <c r="AC21" s="109">
        <v>50</v>
      </c>
      <c r="AD21" s="425" t="s">
        <v>102</v>
      </c>
      <c r="AH21" s="64"/>
      <c r="AI21" s="64"/>
      <c r="AJ21" s="110"/>
      <c r="AK21" s="64"/>
      <c r="AL21" s="64"/>
    </row>
    <row r="22" spans="6:38" s="6" customFormat="1" ht="7.5" customHeight="1">
      <c r="F22" s="99"/>
      <c r="Q22" s="59"/>
      <c r="R22" s="418"/>
      <c r="S22" s="418"/>
      <c r="T22" s="418"/>
      <c r="U22" s="418"/>
      <c r="V22" s="76"/>
      <c r="W22" s="423"/>
      <c r="X22" s="420" t="s">
        <v>91</v>
      </c>
      <c r="Y22" s="421"/>
      <c r="Z22" s="421"/>
      <c r="AA22" s="421"/>
      <c r="AB22" s="421"/>
      <c r="AC22" s="428"/>
      <c r="AD22" s="426"/>
      <c r="AH22" s="64"/>
      <c r="AI22" s="64"/>
      <c r="AJ22" s="110"/>
      <c r="AK22" s="64"/>
      <c r="AL22" s="64"/>
    </row>
    <row r="23" spans="17:38" s="6" customFormat="1" ht="9.75" customHeight="1">
      <c r="Q23" s="59"/>
      <c r="R23" s="419"/>
      <c r="S23" s="419"/>
      <c r="T23" s="419"/>
      <c r="U23" s="419"/>
      <c r="V23" s="111"/>
      <c r="W23" s="424"/>
      <c r="X23" s="108">
        <v>25</v>
      </c>
      <c r="Y23" s="108">
        <v>30</v>
      </c>
      <c r="Z23" s="108">
        <v>35</v>
      </c>
      <c r="AA23" s="108">
        <v>40</v>
      </c>
      <c r="AB23" s="108">
        <v>50</v>
      </c>
      <c r="AC23" s="108">
        <v>60</v>
      </c>
      <c r="AD23" s="427"/>
      <c r="AH23" s="64"/>
      <c r="AI23" s="64"/>
      <c r="AJ23" s="101"/>
      <c r="AK23" s="64"/>
      <c r="AL23" s="64"/>
    </row>
    <row r="24" spans="18:38" s="6" customFormat="1" ht="6" customHeight="1">
      <c r="R24" s="65"/>
      <c r="S24" s="65"/>
      <c r="T24" s="65"/>
      <c r="U24" s="65"/>
      <c r="V24" s="76"/>
      <c r="W24" s="112"/>
      <c r="X24" s="65"/>
      <c r="Y24" s="65"/>
      <c r="Z24" s="65"/>
      <c r="AA24" s="65"/>
      <c r="AB24" s="65"/>
      <c r="AC24" s="65"/>
      <c r="AD24" s="65"/>
      <c r="AH24" s="64"/>
      <c r="AI24" s="64"/>
      <c r="AJ24" s="64"/>
      <c r="AK24" s="64"/>
      <c r="AL24" s="64"/>
    </row>
    <row r="25" spans="18:38" s="6" customFormat="1" ht="9.75" customHeight="1">
      <c r="R25" s="65"/>
      <c r="S25" s="85" t="s">
        <v>87</v>
      </c>
      <c r="T25" s="74" t="s">
        <v>88</v>
      </c>
      <c r="U25" s="75"/>
      <c r="V25" s="76"/>
      <c r="W25" s="113">
        <v>0</v>
      </c>
      <c r="X25" s="114">
        <v>0</v>
      </c>
      <c r="Y25" s="114">
        <v>0</v>
      </c>
      <c r="Z25" s="114">
        <v>0</v>
      </c>
      <c r="AA25" s="114">
        <v>0</v>
      </c>
      <c r="AB25" s="115">
        <v>0</v>
      </c>
      <c r="AC25" s="115">
        <v>0</v>
      </c>
      <c r="AD25" s="114">
        <v>0</v>
      </c>
      <c r="AE25" s="116"/>
      <c r="AH25" s="117"/>
      <c r="AI25" s="64"/>
      <c r="AJ25" s="117"/>
      <c r="AK25" s="64"/>
      <c r="AL25" s="64"/>
    </row>
    <row r="26" spans="18:38" s="6" customFormat="1" ht="9.75" customHeight="1">
      <c r="R26" s="65">
        <v>20</v>
      </c>
      <c r="S26" s="65" t="s">
        <v>89</v>
      </c>
      <c r="T26" s="74" t="s">
        <v>90</v>
      </c>
      <c r="U26" s="75"/>
      <c r="V26" s="76"/>
      <c r="W26" s="118">
        <v>6</v>
      </c>
      <c r="X26" s="115">
        <v>187</v>
      </c>
      <c r="Y26" s="114">
        <v>65</v>
      </c>
      <c r="Z26" s="114">
        <v>11</v>
      </c>
      <c r="AA26" s="114">
        <v>6</v>
      </c>
      <c r="AB26" s="115">
        <v>2</v>
      </c>
      <c r="AC26" s="115">
        <v>2</v>
      </c>
      <c r="AD26" s="114">
        <v>0</v>
      </c>
      <c r="AE26" s="116"/>
      <c r="AH26" s="117"/>
      <c r="AI26" s="64"/>
      <c r="AJ26" s="117"/>
      <c r="AK26" s="119"/>
      <c r="AL26" s="64"/>
    </row>
    <row r="27" spans="18:38" s="6" customFormat="1" ht="9.75" customHeight="1">
      <c r="R27" s="65">
        <v>25</v>
      </c>
      <c r="S27" s="65" t="s">
        <v>91</v>
      </c>
      <c r="T27" s="74" t="s">
        <v>92</v>
      </c>
      <c r="U27" s="75"/>
      <c r="V27" s="76"/>
      <c r="W27" s="114">
        <v>3</v>
      </c>
      <c r="X27" s="115">
        <v>367</v>
      </c>
      <c r="Y27" s="114">
        <v>866</v>
      </c>
      <c r="Z27" s="114">
        <v>240</v>
      </c>
      <c r="AA27" s="114">
        <v>54</v>
      </c>
      <c r="AB27" s="115">
        <v>39</v>
      </c>
      <c r="AC27" s="115">
        <v>5</v>
      </c>
      <c r="AD27" s="114">
        <v>3</v>
      </c>
      <c r="AE27" s="116"/>
      <c r="AH27" s="117"/>
      <c r="AI27" s="64"/>
      <c r="AJ27" s="117"/>
      <c r="AK27" s="119"/>
      <c r="AL27" s="64"/>
    </row>
    <row r="28" spans="18:38" s="6" customFormat="1" ht="9.75" customHeight="1">
      <c r="R28" s="65">
        <v>30</v>
      </c>
      <c r="S28" s="65" t="s">
        <v>89</v>
      </c>
      <c r="T28" s="74" t="s">
        <v>93</v>
      </c>
      <c r="U28" s="75"/>
      <c r="V28" s="76"/>
      <c r="W28" s="114">
        <v>2</v>
      </c>
      <c r="X28" s="115">
        <v>155</v>
      </c>
      <c r="Y28" s="114">
        <v>1118</v>
      </c>
      <c r="Z28" s="114">
        <v>1251</v>
      </c>
      <c r="AA28" s="114">
        <v>328</v>
      </c>
      <c r="AB28" s="115">
        <v>147</v>
      </c>
      <c r="AC28" s="115">
        <v>45</v>
      </c>
      <c r="AD28" s="114">
        <v>3</v>
      </c>
      <c r="AE28" s="116"/>
      <c r="AH28" s="117"/>
      <c r="AI28" s="64"/>
      <c r="AJ28" s="117"/>
      <c r="AK28" s="119"/>
      <c r="AL28" s="64"/>
    </row>
    <row r="29" spans="18:38" s="6" customFormat="1" ht="9.75" customHeight="1">
      <c r="R29" s="65">
        <v>35</v>
      </c>
      <c r="S29" s="65" t="s">
        <v>91</v>
      </c>
      <c r="T29" s="74" t="s">
        <v>94</v>
      </c>
      <c r="U29" s="75"/>
      <c r="V29" s="76"/>
      <c r="W29" s="114">
        <v>0</v>
      </c>
      <c r="X29" s="115">
        <v>37</v>
      </c>
      <c r="Y29" s="114">
        <v>440</v>
      </c>
      <c r="Z29" s="114">
        <v>1282</v>
      </c>
      <c r="AA29" s="114">
        <v>1391</v>
      </c>
      <c r="AB29" s="115">
        <v>616</v>
      </c>
      <c r="AC29" s="115">
        <v>61</v>
      </c>
      <c r="AD29" s="114">
        <v>6</v>
      </c>
      <c r="AE29" s="116"/>
      <c r="AH29" s="117"/>
      <c r="AI29" s="120"/>
      <c r="AJ29" s="117"/>
      <c r="AK29" s="119"/>
      <c r="AL29" s="64"/>
    </row>
    <row r="30" spans="18:38" s="6" customFormat="1" ht="9.75" customHeight="1">
      <c r="R30" s="65">
        <v>40</v>
      </c>
      <c r="S30" s="65" t="s">
        <v>91</v>
      </c>
      <c r="T30" s="74" t="s">
        <v>95</v>
      </c>
      <c r="U30" s="75"/>
      <c r="V30" s="76"/>
      <c r="W30" s="114">
        <v>0</v>
      </c>
      <c r="X30" s="115">
        <v>31</v>
      </c>
      <c r="Y30" s="115">
        <v>278</v>
      </c>
      <c r="Z30" s="115">
        <v>859</v>
      </c>
      <c r="AA30" s="114">
        <v>2253</v>
      </c>
      <c r="AB30" s="115">
        <v>6652</v>
      </c>
      <c r="AC30" s="115">
        <v>638</v>
      </c>
      <c r="AD30" s="114">
        <v>33</v>
      </c>
      <c r="AE30" s="116"/>
      <c r="AH30" s="117"/>
      <c r="AI30" s="64"/>
      <c r="AJ30" s="121"/>
      <c r="AK30" s="119"/>
      <c r="AL30" s="64"/>
    </row>
    <row r="31" spans="18:38" s="6" customFormat="1" ht="9.75" customHeight="1">
      <c r="R31" s="65">
        <v>50</v>
      </c>
      <c r="S31" s="65" t="s">
        <v>91</v>
      </c>
      <c r="T31" s="74" t="s">
        <v>96</v>
      </c>
      <c r="U31" s="122"/>
      <c r="V31" s="76"/>
      <c r="W31" s="114">
        <v>0</v>
      </c>
      <c r="X31" s="115">
        <v>6</v>
      </c>
      <c r="Y31" s="115">
        <v>35</v>
      </c>
      <c r="Z31" s="115">
        <v>103</v>
      </c>
      <c r="AA31" s="114">
        <v>240</v>
      </c>
      <c r="AB31" s="115">
        <v>2415</v>
      </c>
      <c r="AC31" s="115">
        <v>2434</v>
      </c>
      <c r="AD31" s="114">
        <v>137</v>
      </c>
      <c r="AE31" s="116"/>
      <c r="AH31" s="117"/>
      <c r="AI31" s="64"/>
      <c r="AJ31" s="121"/>
      <c r="AK31" s="119"/>
      <c r="AL31" s="64"/>
    </row>
    <row r="32" spans="18:42" s="6" customFormat="1" ht="9.75" customHeight="1">
      <c r="R32" s="85">
        <v>60</v>
      </c>
      <c r="S32" s="75" t="s">
        <v>97</v>
      </c>
      <c r="T32" s="75"/>
      <c r="U32" s="75"/>
      <c r="V32" s="76"/>
      <c r="W32" s="114">
        <v>0</v>
      </c>
      <c r="X32" s="115">
        <v>1</v>
      </c>
      <c r="Y32" s="115">
        <v>7</v>
      </c>
      <c r="Z32" s="115">
        <v>30</v>
      </c>
      <c r="AA32" s="114">
        <v>47</v>
      </c>
      <c r="AB32" s="115">
        <v>339</v>
      </c>
      <c r="AC32" s="115">
        <v>770</v>
      </c>
      <c r="AD32" s="114">
        <v>761</v>
      </c>
      <c r="AE32" s="116"/>
      <c r="AH32" s="117"/>
      <c r="AI32" s="64"/>
      <c r="AJ32" s="121"/>
      <c r="AK32" s="119"/>
      <c r="AL32" s="64"/>
      <c r="AM32" s="123"/>
      <c r="AN32" s="106"/>
      <c r="AP32" s="56"/>
    </row>
    <row r="33" spans="18:41" s="91" customFormat="1" ht="10.5" customHeight="1">
      <c r="R33" s="65"/>
      <c r="S33" s="65"/>
      <c r="T33" s="65"/>
      <c r="U33" s="307" t="s">
        <v>98</v>
      </c>
      <c r="V33" s="76"/>
      <c r="W33" s="124">
        <v>11</v>
      </c>
      <c r="X33" s="124">
        <v>784</v>
      </c>
      <c r="Y33" s="124">
        <v>2809</v>
      </c>
      <c r="Z33" s="124">
        <v>3776</v>
      </c>
      <c r="AA33" s="125">
        <v>4319</v>
      </c>
      <c r="AB33" s="124">
        <v>10210</v>
      </c>
      <c r="AC33" s="124">
        <v>3955</v>
      </c>
      <c r="AD33" s="125">
        <v>943</v>
      </c>
      <c r="AE33" s="126"/>
      <c r="AH33" s="117"/>
      <c r="AI33" s="96"/>
      <c r="AJ33" s="66"/>
      <c r="AK33" s="119"/>
      <c r="AL33" s="96"/>
      <c r="AM33" s="127"/>
      <c r="AO33" s="128"/>
    </row>
    <row r="34" spans="21:41" s="91" customFormat="1" ht="9.75" customHeight="1">
      <c r="U34" s="92"/>
      <c r="V34" s="96"/>
      <c r="W34" s="94"/>
      <c r="X34" s="94"/>
      <c r="Y34" s="94"/>
      <c r="Z34" s="94"/>
      <c r="AA34" s="94"/>
      <c r="AB34" s="94"/>
      <c r="AC34" s="94"/>
      <c r="AD34" s="94"/>
      <c r="AE34" s="126"/>
      <c r="AH34" s="117"/>
      <c r="AI34" s="96"/>
      <c r="AJ34" s="129"/>
      <c r="AK34" s="119"/>
      <c r="AL34" s="96"/>
      <c r="AM34" s="127"/>
      <c r="AO34" s="128"/>
    </row>
    <row r="35" s="6" customFormat="1" ht="6.75" customHeight="1">
      <c r="AD35" s="130"/>
    </row>
    <row r="36" spans="31:41" s="62" customFormat="1" ht="12" customHeight="1">
      <c r="AE36" s="61" t="s">
        <v>103</v>
      </c>
      <c r="AF36" s="61"/>
      <c r="AG36" s="61"/>
      <c r="AH36" s="61"/>
      <c r="AI36" s="61"/>
      <c r="AJ36" s="61"/>
      <c r="AK36" s="61"/>
      <c r="AL36" s="61"/>
      <c r="AM36" s="61"/>
      <c r="AN36" s="61"/>
      <c r="AO36" s="61"/>
    </row>
    <row r="37" s="6" customFormat="1" ht="6" customHeight="1"/>
    <row r="38" spans="31:41" s="6" customFormat="1" ht="9.75" customHeight="1">
      <c r="AE38" s="131" t="s">
        <v>104</v>
      </c>
      <c r="AF38" s="131"/>
      <c r="AG38" s="131"/>
      <c r="AH38" s="131"/>
      <c r="AI38" s="132"/>
      <c r="AJ38" s="414">
        <v>2008</v>
      </c>
      <c r="AK38" s="429"/>
      <c r="AL38" s="414" t="s">
        <v>315</v>
      </c>
      <c r="AM38" s="415"/>
      <c r="AN38" s="416">
        <v>2010</v>
      </c>
      <c r="AO38" s="415"/>
    </row>
    <row r="39" spans="31:41" s="6" customFormat="1" ht="9.75" customHeight="1">
      <c r="AE39" s="133" t="s">
        <v>105</v>
      </c>
      <c r="AF39" s="133"/>
      <c r="AG39" s="133"/>
      <c r="AH39" s="133"/>
      <c r="AI39" s="108"/>
      <c r="AJ39" s="134" t="s">
        <v>35</v>
      </c>
      <c r="AK39" s="135" t="s">
        <v>34</v>
      </c>
      <c r="AL39" s="136" t="s">
        <v>35</v>
      </c>
      <c r="AM39" s="137" t="s">
        <v>34</v>
      </c>
      <c r="AN39" s="136" t="s">
        <v>35</v>
      </c>
      <c r="AO39" s="137" t="s">
        <v>34</v>
      </c>
    </row>
    <row r="40" spans="35:41" s="6" customFormat="1" ht="6" customHeight="1">
      <c r="AI40" s="138"/>
      <c r="AJ40" s="139"/>
      <c r="AK40" s="139"/>
      <c r="AL40" s="139"/>
      <c r="AM40" s="139"/>
      <c r="AN40" s="139"/>
      <c r="AO40" s="139"/>
    </row>
    <row r="41" spans="25:41" s="92" customFormat="1" ht="9.75" customHeight="1">
      <c r="Y41" s="6"/>
      <c r="Z41" s="6"/>
      <c r="AA41" s="6"/>
      <c r="AE41" s="140" t="s">
        <v>106</v>
      </c>
      <c r="AF41" s="140"/>
      <c r="AG41" s="140"/>
      <c r="AH41" s="141"/>
      <c r="AI41" s="142"/>
      <c r="AJ41" s="143">
        <v>5001</v>
      </c>
      <c r="AK41" s="144">
        <v>18.14191395196982</v>
      </c>
      <c r="AL41" s="143">
        <v>4506</v>
      </c>
      <c r="AM41" s="144">
        <f>AL41/$AL$72*100</f>
        <v>17.721319856845085</v>
      </c>
      <c r="AN41" s="143">
        <v>4709</v>
      </c>
      <c r="AO41" s="144">
        <f>AN41/$AN$72*100</f>
        <v>17.56630730779274</v>
      </c>
    </row>
    <row r="42" spans="32:41" s="6" customFormat="1" ht="9.75" customHeight="1">
      <c r="AF42" s="6" t="s">
        <v>107</v>
      </c>
      <c r="AG42" s="145"/>
      <c r="AH42" s="145"/>
      <c r="AI42" s="138"/>
      <c r="AK42" s="144"/>
      <c r="AL42" s="6" t="s">
        <v>108</v>
      </c>
      <c r="AM42" s="146"/>
      <c r="AN42" s="6" t="s">
        <v>108</v>
      </c>
      <c r="AO42" s="146"/>
    </row>
    <row r="43" spans="32:41" s="6" customFormat="1" ht="9.75" customHeight="1">
      <c r="AF43" s="147">
        <v>16</v>
      </c>
      <c r="AG43" s="145" t="s">
        <v>109</v>
      </c>
      <c r="AH43" s="145"/>
      <c r="AI43" s="138"/>
      <c r="AJ43" s="148">
        <v>184</v>
      </c>
      <c r="AK43" s="149">
        <v>0.6674889356453603</v>
      </c>
      <c r="AL43" s="148">
        <v>140</v>
      </c>
      <c r="AM43" s="150">
        <f aca="true" t="shared" si="6" ref="AM43:AM72">AL43/$AL$72*100</f>
        <v>0.5505958233373973</v>
      </c>
      <c r="AN43" s="148">
        <v>154</v>
      </c>
      <c r="AO43" s="150">
        <f aca="true" t="shared" si="7" ref="AO43:AO72">AN43/$AN$72*100</f>
        <v>0.5744768157570783</v>
      </c>
    </row>
    <row r="44" spans="32:41" s="6" customFormat="1" ht="9.75" customHeight="1">
      <c r="AF44" s="147">
        <v>11</v>
      </c>
      <c r="AG44" s="145" t="s">
        <v>110</v>
      </c>
      <c r="AH44" s="145"/>
      <c r="AI44" s="138"/>
      <c r="AJ44" s="148">
        <v>319</v>
      </c>
      <c r="AK44" s="149">
        <v>1.157222665602554</v>
      </c>
      <c r="AL44" s="148">
        <v>246</v>
      </c>
      <c r="AM44" s="150">
        <f t="shared" si="6"/>
        <v>0.967475518149998</v>
      </c>
      <c r="AN44" s="148">
        <v>241</v>
      </c>
      <c r="AO44" s="150">
        <f t="shared" si="7"/>
        <v>0.8990189129704929</v>
      </c>
    </row>
    <row r="45" spans="32:41" s="6" customFormat="1" ht="9.75" customHeight="1">
      <c r="AF45" s="147">
        <v>10</v>
      </c>
      <c r="AG45" s="145" t="s">
        <v>111</v>
      </c>
      <c r="AH45" s="145"/>
      <c r="AI45" s="138"/>
      <c r="AJ45" s="148">
        <v>104</v>
      </c>
      <c r="AK45" s="149">
        <v>0.37727635492998624</v>
      </c>
      <c r="AL45" s="148">
        <v>83</v>
      </c>
      <c r="AM45" s="150">
        <f t="shared" si="6"/>
        <v>0.3264246666928855</v>
      </c>
      <c r="AN45" s="148">
        <v>95</v>
      </c>
      <c r="AO45" s="150">
        <f t="shared" si="7"/>
        <v>0.35438504868131454</v>
      </c>
    </row>
    <row r="46" spans="32:41" s="6" customFormat="1" ht="9.75" customHeight="1">
      <c r="AF46" s="6">
        <v>9</v>
      </c>
      <c r="AG46" s="145" t="s">
        <v>111</v>
      </c>
      <c r="AH46" s="145"/>
      <c r="AI46" s="138"/>
      <c r="AJ46" s="148">
        <v>128</v>
      </c>
      <c r="AK46" s="149">
        <v>0.46434012914459843</v>
      </c>
      <c r="AL46" s="148">
        <v>106</v>
      </c>
      <c r="AM46" s="150">
        <f t="shared" si="6"/>
        <v>0.4168796948126008</v>
      </c>
      <c r="AN46" s="148">
        <v>125</v>
      </c>
      <c r="AO46" s="150">
        <f t="shared" si="7"/>
        <v>0.46629611668594023</v>
      </c>
    </row>
    <row r="47" spans="32:41" s="6" customFormat="1" ht="9.75" customHeight="1">
      <c r="AF47" s="6">
        <v>8</v>
      </c>
      <c r="AG47" s="145" t="s">
        <v>111</v>
      </c>
      <c r="AH47" s="151"/>
      <c r="AI47" s="138"/>
      <c r="AJ47" s="148">
        <v>156</v>
      </c>
      <c r="AK47" s="149">
        <v>0.5659145323949794</v>
      </c>
      <c r="AL47" s="148">
        <v>149</v>
      </c>
      <c r="AM47" s="150">
        <f t="shared" si="6"/>
        <v>0.5859912691233728</v>
      </c>
      <c r="AN47" s="148">
        <v>129</v>
      </c>
      <c r="AO47" s="150">
        <f t="shared" si="7"/>
        <v>0.4812175924198903</v>
      </c>
    </row>
    <row r="48" spans="32:41" s="6" customFormat="1" ht="9.75" customHeight="1">
      <c r="AF48" s="6">
        <v>7</v>
      </c>
      <c r="AG48" s="145" t="s">
        <v>111</v>
      </c>
      <c r="AH48" s="145"/>
      <c r="AI48" s="152"/>
      <c r="AJ48" s="148">
        <v>207</v>
      </c>
      <c r="AK48" s="149">
        <v>0.7509250526010303</v>
      </c>
      <c r="AL48" s="148">
        <v>219</v>
      </c>
      <c r="AM48" s="150">
        <f t="shared" si="6"/>
        <v>0.8612891807920714</v>
      </c>
      <c r="AN48" s="148">
        <v>171</v>
      </c>
      <c r="AO48" s="150">
        <f t="shared" si="7"/>
        <v>0.6378930876263663</v>
      </c>
    </row>
    <row r="49" spans="32:41" s="6" customFormat="1" ht="9.75" customHeight="1">
      <c r="AF49" s="6">
        <v>6</v>
      </c>
      <c r="AG49" s="145" t="s">
        <v>111</v>
      </c>
      <c r="AH49" s="145"/>
      <c r="AI49" s="138"/>
      <c r="AJ49" s="148">
        <v>217</v>
      </c>
      <c r="AK49" s="149">
        <v>0.787201625190452</v>
      </c>
      <c r="AL49" s="148">
        <v>231</v>
      </c>
      <c r="AM49" s="150">
        <f t="shared" si="6"/>
        <v>0.9084831085067054</v>
      </c>
      <c r="AN49" s="148">
        <v>227</v>
      </c>
      <c r="AO49" s="150">
        <f t="shared" si="7"/>
        <v>0.8467937479016675</v>
      </c>
    </row>
    <row r="50" spans="32:41" s="6" customFormat="1" ht="9.75" customHeight="1">
      <c r="AF50" s="6">
        <v>5</v>
      </c>
      <c r="AG50" s="145" t="s">
        <v>111</v>
      </c>
      <c r="AH50" s="145"/>
      <c r="AI50" s="138"/>
      <c r="AJ50" s="148">
        <v>364</v>
      </c>
      <c r="AK50" s="149">
        <v>1.3204672422549517</v>
      </c>
      <c r="AL50" s="148">
        <v>308</v>
      </c>
      <c r="AM50" s="150">
        <f t="shared" si="6"/>
        <v>1.211310811342274</v>
      </c>
      <c r="AN50" s="148">
        <v>329</v>
      </c>
      <c r="AO50" s="150">
        <f t="shared" si="7"/>
        <v>1.2272913791173947</v>
      </c>
    </row>
    <row r="51" spans="32:41" s="6" customFormat="1" ht="9.75" customHeight="1">
      <c r="AF51" s="6">
        <v>4</v>
      </c>
      <c r="AG51" s="145" t="s">
        <v>111</v>
      </c>
      <c r="AH51" s="145"/>
      <c r="AI51" s="138"/>
      <c r="AJ51" s="148">
        <v>468</v>
      </c>
      <c r="AK51" s="149">
        <v>1.697743597184938</v>
      </c>
      <c r="AL51" s="148">
        <v>417</v>
      </c>
      <c r="AM51" s="150">
        <f t="shared" si="6"/>
        <v>1.6399889880835332</v>
      </c>
      <c r="AN51" s="148">
        <v>468</v>
      </c>
      <c r="AO51" s="150">
        <f t="shared" si="7"/>
        <v>1.7458126608721602</v>
      </c>
    </row>
    <row r="52" spans="32:41" s="6" customFormat="1" ht="9.75" customHeight="1">
      <c r="AF52" s="6">
        <v>3</v>
      </c>
      <c r="AG52" s="145" t="s">
        <v>111</v>
      </c>
      <c r="AH52" s="145"/>
      <c r="AI52" s="138"/>
      <c r="AJ52" s="148">
        <v>654</v>
      </c>
      <c r="AK52" s="149">
        <v>2.3724878473481827</v>
      </c>
      <c r="AL52" s="148">
        <v>565</v>
      </c>
      <c r="AM52" s="150">
        <f t="shared" si="6"/>
        <v>2.222047429897353</v>
      </c>
      <c r="AN52" s="148">
        <v>603</v>
      </c>
      <c r="AO52" s="150">
        <f t="shared" si="7"/>
        <v>2.249412466892976</v>
      </c>
    </row>
    <row r="53" spans="32:41" s="6" customFormat="1" ht="9.75" customHeight="1">
      <c r="AF53" s="6">
        <v>2</v>
      </c>
      <c r="AG53" s="145" t="s">
        <v>111</v>
      </c>
      <c r="AH53" s="145"/>
      <c r="AI53" s="138"/>
      <c r="AJ53" s="148">
        <v>916</v>
      </c>
      <c r="AK53" s="149">
        <v>3.3229340491910326</v>
      </c>
      <c r="AL53" s="148">
        <v>826</v>
      </c>
      <c r="AM53" s="150">
        <f t="shared" si="6"/>
        <v>3.2485153576906436</v>
      </c>
      <c r="AN53" s="148">
        <v>928</v>
      </c>
      <c r="AO53" s="150">
        <f t="shared" si="7"/>
        <v>3.46178237027642</v>
      </c>
    </row>
    <row r="54" spans="32:42" s="6" customFormat="1" ht="9.75" customHeight="1">
      <c r="AF54" s="6">
        <v>1</v>
      </c>
      <c r="AG54" s="145" t="s">
        <v>26</v>
      </c>
      <c r="AH54" s="145"/>
      <c r="AI54" s="138"/>
      <c r="AJ54" s="148">
        <v>1284</v>
      </c>
      <c r="AK54" s="149">
        <v>4.6579119204817525</v>
      </c>
      <c r="AL54" s="148">
        <v>1216</v>
      </c>
      <c r="AM54" s="150">
        <f t="shared" si="6"/>
        <v>4.78231800841625</v>
      </c>
      <c r="AN54" s="148">
        <v>1239</v>
      </c>
      <c r="AO54" s="150">
        <f t="shared" si="7"/>
        <v>4.62192710859104</v>
      </c>
      <c r="AP54" s="153"/>
    </row>
    <row r="55" spans="33:41" s="6" customFormat="1" ht="7.5" customHeight="1">
      <c r="AG55" s="145"/>
      <c r="AH55" s="145"/>
      <c r="AI55" s="138"/>
      <c r="AK55" s="144"/>
      <c r="AM55" s="146"/>
      <c r="AO55" s="146"/>
    </row>
    <row r="56" spans="31:44" s="92" customFormat="1" ht="10.5" customHeight="1">
      <c r="AE56" s="140" t="s">
        <v>112</v>
      </c>
      <c r="AF56" s="140"/>
      <c r="AG56" s="140"/>
      <c r="AH56" s="140"/>
      <c r="AI56" s="142"/>
      <c r="AJ56" s="154">
        <v>4315</v>
      </c>
      <c r="AK56" s="144">
        <v>15.653341072335486</v>
      </c>
      <c r="AL56" s="154">
        <v>4164</v>
      </c>
      <c r="AM56" s="144">
        <f t="shared" si="6"/>
        <v>16.376292916978016</v>
      </c>
      <c r="AN56" s="154">
        <v>4376</v>
      </c>
      <c r="AO56" s="144">
        <f t="shared" si="7"/>
        <v>16.324094452941395</v>
      </c>
      <c r="AR56" s="155"/>
    </row>
    <row r="57" spans="31:41" s="6" customFormat="1" ht="6.75" customHeight="1">
      <c r="AE57" s="145"/>
      <c r="AF57" s="145"/>
      <c r="AG57" s="145"/>
      <c r="AH57" s="145"/>
      <c r="AI57" s="138"/>
      <c r="AJ57" s="65"/>
      <c r="AK57" s="144"/>
      <c r="AL57" s="65"/>
      <c r="AM57" s="144"/>
      <c r="AN57" s="65"/>
      <c r="AO57" s="144"/>
    </row>
    <row r="58" spans="31:41" s="92" customFormat="1" ht="10.5" customHeight="1">
      <c r="AE58" s="140" t="s">
        <v>113</v>
      </c>
      <c r="AF58" s="140"/>
      <c r="AG58" s="140"/>
      <c r="AH58" s="140"/>
      <c r="AI58" s="142"/>
      <c r="AJ58" s="154">
        <v>18250</v>
      </c>
      <c r="AK58" s="144">
        <v>66.2047449756947</v>
      </c>
      <c r="AL58" s="154">
        <v>16757</v>
      </c>
      <c r="AM58" s="144">
        <f t="shared" si="6"/>
        <v>65.9023872261769</v>
      </c>
      <c r="AN58" s="154">
        <v>17722</v>
      </c>
      <c r="AO58" s="144">
        <f t="shared" si="7"/>
        <v>66.10959823926586</v>
      </c>
    </row>
    <row r="59" spans="32:41" s="6" customFormat="1" ht="9.75" customHeight="1">
      <c r="AF59" s="6" t="s">
        <v>114</v>
      </c>
      <c r="AG59" s="145"/>
      <c r="AH59" s="145"/>
      <c r="AI59" s="138"/>
      <c r="AJ59" s="65"/>
      <c r="AK59" s="144"/>
      <c r="AL59" s="65" t="s">
        <v>108</v>
      </c>
      <c r="AM59" s="144"/>
      <c r="AN59" s="65"/>
      <c r="AO59" s="144"/>
    </row>
    <row r="60" spans="32:41" s="6" customFormat="1" ht="9.75" customHeight="1">
      <c r="AF60" s="147">
        <v>1</v>
      </c>
      <c r="AG60" s="145" t="s">
        <v>26</v>
      </c>
      <c r="AH60" s="145"/>
      <c r="AI60" s="138"/>
      <c r="AJ60" s="156">
        <v>2915</v>
      </c>
      <c r="AK60" s="149">
        <v>10.57462090981644</v>
      </c>
      <c r="AL60" s="156">
        <v>2752</v>
      </c>
      <c r="AM60" s="149">
        <f t="shared" si="6"/>
        <v>10.823140755889408</v>
      </c>
      <c r="AN60" s="156">
        <v>2870</v>
      </c>
      <c r="AO60" s="149">
        <f t="shared" si="7"/>
        <v>10.706158839109188</v>
      </c>
    </row>
    <row r="61" spans="32:41" s="6" customFormat="1" ht="9.75" customHeight="1">
      <c r="AF61" s="147">
        <v>2</v>
      </c>
      <c r="AG61" s="145" t="s">
        <v>111</v>
      </c>
      <c r="AH61" s="145"/>
      <c r="AI61" s="138"/>
      <c r="AJ61" s="156">
        <v>2763</v>
      </c>
      <c r="AK61" s="149">
        <v>10.02321700645723</v>
      </c>
      <c r="AL61" s="156">
        <v>2491</v>
      </c>
      <c r="AM61" s="149">
        <f t="shared" si="6"/>
        <v>9.796672828096119</v>
      </c>
      <c r="AN61" s="156">
        <v>2598</v>
      </c>
      <c r="AO61" s="149">
        <f t="shared" si="7"/>
        <v>9.691498489200583</v>
      </c>
    </row>
    <row r="62" spans="32:41" s="6" customFormat="1" ht="9.75" customHeight="1">
      <c r="AF62" s="147">
        <v>3</v>
      </c>
      <c r="AG62" s="145" t="s">
        <v>111</v>
      </c>
      <c r="AH62" s="145"/>
      <c r="AI62" s="138"/>
      <c r="AJ62" s="156">
        <v>2463</v>
      </c>
      <c r="AK62" s="149">
        <v>8.934919828774577</v>
      </c>
      <c r="AL62" s="156">
        <v>2295</v>
      </c>
      <c r="AM62" s="149">
        <f t="shared" si="6"/>
        <v>9.025838675423763</v>
      </c>
      <c r="AN62" s="156">
        <v>2348</v>
      </c>
      <c r="AO62" s="149">
        <f t="shared" si="7"/>
        <v>8.7589062558287</v>
      </c>
    </row>
    <row r="63" spans="32:41" s="6" customFormat="1" ht="9.75" customHeight="1">
      <c r="AF63" s="147">
        <v>4</v>
      </c>
      <c r="AG63" s="145" t="s">
        <v>111</v>
      </c>
      <c r="AH63" s="145"/>
      <c r="AI63" s="138"/>
      <c r="AJ63" s="156">
        <v>2027</v>
      </c>
      <c r="AK63" s="149">
        <v>7.353261263875789</v>
      </c>
      <c r="AL63" s="156">
        <v>1839</v>
      </c>
      <c r="AM63" s="149">
        <f t="shared" si="6"/>
        <v>7.232469422267668</v>
      </c>
      <c r="AN63" s="156">
        <v>1960</v>
      </c>
      <c r="AO63" s="149">
        <f t="shared" si="7"/>
        <v>7.311523109635543</v>
      </c>
    </row>
    <row r="64" spans="32:41" s="6" customFormat="1" ht="9.75" customHeight="1">
      <c r="AF64" s="147">
        <v>5</v>
      </c>
      <c r="AG64" s="145" t="s">
        <v>111</v>
      </c>
      <c r="AH64" s="145"/>
      <c r="AI64" s="138"/>
      <c r="AJ64" s="156">
        <v>1650</v>
      </c>
      <c r="AK64" s="149">
        <v>5.985634477254589</v>
      </c>
      <c r="AL64" s="156">
        <v>1434</v>
      </c>
      <c r="AM64" s="149">
        <f t="shared" si="6"/>
        <v>5.639674361898769</v>
      </c>
      <c r="AN64" s="156">
        <v>1559</v>
      </c>
      <c r="AO64" s="149">
        <f t="shared" si="7"/>
        <v>5.815645167307046</v>
      </c>
    </row>
    <row r="65" spans="32:41" s="6" customFormat="1" ht="9.75" customHeight="1">
      <c r="AF65" s="147">
        <v>6</v>
      </c>
      <c r="AG65" s="145" t="s">
        <v>111</v>
      </c>
      <c r="AH65" s="145"/>
      <c r="AI65" s="138"/>
      <c r="AJ65" s="156">
        <v>1269</v>
      </c>
      <c r="AK65" s="149">
        <v>4.60349706159762</v>
      </c>
      <c r="AL65" s="156">
        <v>1196</v>
      </c>
      <c r="AM65" s="149">
        <f t="shared" si="6"/>
        <v>4.7036614622251935</v>
      </c>
      <c r="AN65" s="156">
        <v>1291</v>
      </c>
      <c r="AO65" s="149">
        <f t="shared" si="7"/>
        <v>4.815906293132391</v>
      </c>
    </row>
    <row r="66" spans="32:41" s="6" customFormat="1" ht="9.75" customHeight="1">
      <c r="AF66" s="147">
        <v>7</v>
      </c>
      <c r="AG66" s="145" t="s">
        <v>111</v>
      </c>
      <c r="AH66" s="145"/>
      <c r="AI66" s="138"/>
      <c r="AJ66" s="156">
        <v>969</v>
      </c>
      <c r="AK66" s="149">
        <v>3.515199883914968</v>
      </c>
      <c r="AL66" s="156">
        <v>968</v>
      </c>
      <c r="AM66" s="149">
        <f t="shared" si="6"/>
        <v>3.8069768356471467</v>
      </c>
      <c r="AN66" s="156">
        <v>1042</v>
      </c>
      <c r="AO66" s="149">
        <f t="shared" si="7"/>
        <v>3.8870444286939976</v>
      </c>
    </row>
    <row r="67" spans="32:41" s="6" customFormat="1" ht="9.75" customHeight="1">
      <c r="AF67" s="147">
        <v>8</v>
      </c>
      <c r="AG67" s="145" t="s">
        <v>111</v>
      </c>
      <c r="AH67" s="145"/>
      <c r="AI67" s="138"/>
      <c r="AJ67" s="156">
        <v>805</v>
      </c>
      <c r="AK67" s="149">
        <v>2.920264093448451</v>
      </c>
      <c r="AL67" s="156">
        <v>725</v>
      </c>
      <c r="AM67" s="149">
        <f t="shared" si="6"/>
        <v>2.8512997994258074</v>
      </c>
      <c r="AN67" s="156">
        <v>764</v>
      </c>
      <c r="AO67" s="149">
        <f t="shared" si="7"/>
        <v>2.8500018651844665</v>
      </c>
    </row>
    <row r="68" spans="32:41" s="6" customFormat="1" ht="9.75" customHeight="1">
      <c r="AF68" s="147">
        <v>9</v>
      </c>
      <c r="AG68" s="145" t="s">
        <v>111</v>
      </c>
      <c r="AH68" s="145"/>
      <c r="AI68" s="138"/>
      <c r="AJ68" s="156">
        <v>619</v>
      </c>
      <c r="AK68" s="149">
        <v>2.2455198432852064</v>
      </c>
      <c r="AL68" s="156">
        <v>576</v>
      </c>
      <c r="AM68" s="149">
        <f t="shared" si="6"/>
        <v>2.2653085303024345</v>
      </c>
      <c r="AN68" s="156">
        <v>652</v>
      </c>
      <c r="AO68" s="149">
        <f t="shared" si="7"/>
        <v>2.4322005446338646</v>
      </c>
    </row>
    <row r="69" spans="32:41" s="6" customFormat="1" ht="9.75" customHeight="1">
      <c r="AF69" s="147">
        <v>10</v>
      </c>
      <c r="AG69" s="145" t="s">
        <v>111</v>
      </c>
      <c r="AH69" s="145"/>
      <c r="AI69" s="138"/>
      <c r="AJ69" s="156">
        <v>545</v>
      </c>
      <c r="AK69" s="149">
        <v>1.9770732061234855</v>
      </c>
      <c r="AL69" s="156">
        <v>480</v>
      </c>
      <c r="AM69" s="149">
        <f t="shared" si="6"/>
        <v>1.887757108585362</v>
      </c>
      <c r="AN69" s="156">
        <v>496</v>
      </c>
      <c r="AO69" s="149">
        <f t="shared" si="7"/>
        <v>1.8502629910098107</v>
      </c>
    </row>
    <row r="70" spans="32:41" s="6" customFormat="1" ht="9.75" customHeight="1">
      <c r="AF70" s="147">
        <v>11</v>
      </c>
      <c r="AG70" s="145" t="s">
        <v>110</v>
      </c>
      <c r="AH70" s="145"/>
      <c r="AI70" s="138"/>
      <c r="AJ70" s="156">
        <v>1385</v>
      </c>
      <c r="AK70" s="149">
        <v>5.024305303634913</v>
      </c>
      <c r="AL70" s="156">
        <v>1250</v>
      </c>
      <c r="AM70" s="149">
        <f t="shared" si="6"/>
        <v>4.916034136941047</v>
      </c>
      <c r="AN70" s="156">
        <v>1331</v>
      </c>
      <c r="AO70" s="149">
        <f t="shared" si="7"/>
        <v>4.9651210504718915</v>
      </c>
    </row>
    <row r="71" spans="32:42" s="6" customFormat="1" ht="9.75" customHeight="1">
      <c r="AF71" s="147">
        <v>16</v>
      </c>
      <c r="AG71" s="145" t="s">
        <v>109</v>
      </c>
      <c r="AH71" s="145"/>
      <c r="AI71" s="138"/>
      <c r="AJ71" s="156">
        <v>840</v>
      </c>
      <c r="AK71" s="149">
        <v>3.047232097511427</v>
      </c>
      <c r="AL71" s="156">
        <v>751</v>
      </c>
      <c r="AM71" s="149">
        <f t="shared" si="6"/>
        <v>2.9535533094741813</v>
      </c>
      <c r="AN71" s="156">
        <v>811</v>
      </c>
      <c r="AO71" s="149">
        <f t="shared" si="7"/>
        <v>3.02532920505838</v>
      </c>
      <c r="AP71" s="153"/>
    </row>
    <row r="72" spans="34:41" s="92" customFormat="1" ht="10.5" customHeight="1">
      <c r="AH72" s="307" t="s">
        <v>98</v>
      </c>
      <c r="AI72" s="142"/>
      <c r="AJ72" s="154">
        <v>27566</v>
      </c>
      <c r="AK72" s="144">
        <v>100</v>
      </c>
      <c r="AL72" s="154">
        <v>25427</v>
      </c>
      <c r="AM72" s="144">
        <f t="shared" si="6"/>
        <v>100</v>
      </c>
      <c r="AN72" s="154">
        <v>26807</v>
      </c>
      <c r="AO72" s="144">
        <f t="shared" si="7"/>
        <v>100</v>
      </c>
    </row>
    <row r="73" spans="31:41" s="6" customFormat="1" ht="9" customHeight="1">
      <c r="AE73" s="6" t="s">
        <v>115</v>
      </c>
      <c r="AI73" s="64"/>
      <c r="AJ73" s="157"/>
      <c r="AK73" s="157"/>
      <c r="AL73" s="157"/>
      <c r="AM73" s="157"/>
      <c r="AN73" s="157"/>
      <c r="AO73" s="157"/>
    </row>
    <row r="74" spans="31:41" s="6" customFormat="1" ht="9.75" customHeight="1">
      <c r="AE74" s="158" t="s">
        <v>116</v>
      </c>
      <c r="AF74" s="65"/>
      <c r="AI74" s="64"/>
      <c r="AL74" s="56"/>
      <c r="AN74" s="159"/>
      <c r="AO74" s="139"/>
    </row>
    <row r="75" spans="30:41" s="6" customFormat="1" ht="9" customHeight="1">
      <c r="AD75" s="158"/>
      <c r="AE75" s="160" t="s">
        <v>117</v>
      </c>
      <c r="AG75" s="160"/>
      <c r="AH75" s="160"/>
      <c r="AI75" s="160"/>
      <c r="AJ75" s="160"/>
      <c r="AK75" s="160"/>
      <c r="AL75" s="160"/>
      <c r="AM75" s="160"/>
      <c r="AN75" s="161"/>
      <c r="AO75" s="160"/>
    </row>
    <row r="76" spans="30:41" s="6" customFormat="1" ht="8.25" customHeight="1">
      <c r="AD76" s="158"/>
      <c r="AE76" s="160" t="s">
        <v>311</v>
      </c>
      <c r="AG76" s="160"/>
      <c r="AH76" s="160"/>
      <c r="AI76" s="160"/>
      <c r="AJ76" s="160"/>
      <c r="AK76" s="160"/>
      <c r="AL76" s="160"/>
      <c r="AM76" s="160"/>
      <c r="AN76" s="160"/>
      <c r="AO76" s="160"/>
    </row>
    <row r="77" spans="31:39" s="6" customFormat="1" ht="9" customHeight="1">
      <c r="AE77" s="160" t="s">
        <v>317</v>
      </c>
      <c r="AI77" s="64"/>
      <c r="AL77" s="162"/>
      <c r="AM77" s="56"/>
    </row>
    <row r="78" spans="35:38" s="6" customFormat="1" ht="9" customHeight="1">
      <c r="AI78" s="64"/>
      <c r="AJ78" s="162"/>
      <c r="AL78" s="162"/>
    </row>
    <row r="79" spans="32:37" s="6" customFormat="1" ht="9" customHeight="1">
      <c r="AF79" s="158"/>
      <c r="AG79" s="160"/>
      <c r="AI79" s="64"/>
      <c r="AJ79" s="162"/>
      <c r="AK79" s="106"/>
    </row>
    <row r="80" spans="32:36" s="6" customFormat="1" ht="9" customHeight="1">
      <c r="AF80" s="158"/>
      <c r="AG80" s="160"/>
      <c r="AI80" s="64"/>
      <c r="AJ80" s="162"/>
    </row>
    <row r="81" spans="6:35" s="6" customFormat="1" ht="9" customHeight="1">
      <c r="F81" s="158"/>
      <c r="AI81" s="64"/>
    </row>
    <row r="82" spans="6:35" s="6" customFormat="1" ht="9" customHeight="1">
      <c r="F82" s="158"/>
      <c r="AI82" s="64"/>
    </row>
    <row r="83" s="6" customFormat="1" ht="9" customHeight="1"/>
    <row r="84" s="6" customFormat="1" ht="9" customHeight="1"/>
    <row r="85" s="6" customFormat="1" ht="9" customHeight="1">
      <c r="AJ85" s="162"/>
    </row>
    <row r="86" s="6" customFormat="1" ht="8.25">
      <c r="AJ86" s="162"/>
    </row>
    <row r="87" s="6" customFormat="1" ht="8.25"/>
    <row r="88" s="6" customFormat="1" ht="8.25"/>
    <row r="89" s="6" customFormat="1" ht="8.25"/>
    <row r="90" s="6" customFormat="1" ht="8.25"/>
    <row r="91" s="6" customFormat="1" ht="8.25"/>
    <row r="92" s="6" customFormat="1" ht="12.75">
      <c r="E92" s="59"/>
    </row>
    <row r="93" s="6" customFormat="1" ht="8.25"/>
    <row r="94" s="6" customFormat="1" ht="8.25"/>
    <row r="95" s="6" customFormat="1" ht="8.25"/>
    <row r="96" s="6" customFormat="1" ht="8.25"/>
    <row r="97" s="6" customFormat="1" ht="8.25"/>
    <row r="98" s="6" customFormat="1" ht="8.25"/>
    <row r="99" s="6" customFormat="1" ht="8.25"/>
    <row r="100" s="6" customFormat="1" ht="8.25"/>
    <row r="101" s="6" customFormat="1" ht="8.25"/>
    <row r="102" s="6" customFormat="1" ht="8.25"/>
    <row r="103" s="6" customFormat="1" ht="8.25"/>
    <row r="104" s="6" customFormat="1" ht="8.25"/>
    <row r="105" s="6" customFormat="1" ht="8.25"/>
    <row r="106" s="6" customFormat="1" ht="8.25"/>
    <row r="107" s="6" customFormat="1" ht="8.25"/>
    <row r="108" s="6" customFormat="1" ht="8.25"/>
    <row r="109" s="6" customFormat="1" ht="8.25"/>
    <row r="110" s="6" customFormat="1" ht="8.25"/>
    <row r="111" s="6" customFormat="1" ht="8.25"/>
    <row r="112" s="6" customFormat="1" ht="8.25"/>
    <row r="113" s="6" customFormat="1" ht="8.25"/>
    <row r="114" s="6" customFormat="1" ht="8.25"/>
    <row r="115" s="6" customFormat="1" ht="8.25"/>
    <row r="116" s="6" customFormat="1" ht="8.25"/>
    <row r="117" s="6" customFormat="1" ht="8.25"/>
    <row r="118" s="6" customFormat="1" ht="8.25"/>
    <row r="119" s="6" customFormat="1" ht="8.25"/>
    <row r="120" s="6" customFormat="1" ht="8.25"/>
    <row r="121" s="6" customFormat="1" ht="8.25"/>
    <row r="122" s="6" customFormat="1" ht="8.25"/>
    <row r="123" s="6" customFormat="1" ht="8.25"/>
    <row r="124" s="6" customFormat="1" ht="8.25"/>
    <row r="125" s="6" customFormat="1" ht="8.25"/>
    <row r="126" s="6" customFormat="1" ht="8.25"/>
    <row r="127" s="6" customFormat="1" ht="8.25"/>
    <row r="128" s="6" customFormat="1" ht="8.25"/>
    <row r="129" s="6" customFormat="1" ht="8.25"/>
    <row r="130" s="6" customFormat="1" ht="8.25"/>
    <row r="131" s="6" customFormat="1" ht="8.25"/>
    <row r="132" s="6" customFormat="1" ht="8.25"/>
    <row r="133" s="6" customFormat="1" ht="8.25"/>
    <row r="134" s="6" customFormat="1" ht="8.25"/>
    <row r="135" s="6" customFormat="1" ht="8.25"/>
    <row r="136" s="6" customFormat="1" ht="8.25"/>
    <row r="137" s="6" customFormat="1" ht="8.25"/>
    <row r="138" s="6" customFormat="1" ht="8.25"/>
    <row r="139" s="6" customFormat="1" ht="8.25"/>
    <row r="140" s="6" customFormat="1" ht="8.25"/>
    <row r="141" s="6" customFormat="1" ht="8.25"/>
    <row r="142" s="6" customFormat="1" ht="8.25"/>
    <row r="143" s="6" customFormat="1" ht="8.25"/>
    <row r="144" s="6" customFormat="1" ht="8.25"/>
    <row r="145" s="6" customFormat="1" ht="8.25"/>
    <row r="146" s="6" customFormat="1" ht="8.25"/>
    <row r="147" s="6" customFormat="1" ht="8.25"/>
    <row r="148" s="6" customFormat="1" ht="8.25"/>
    <row r="149" s="6" customFormat="1" ht="8.25"/>
    <row r="150" s="6" customFormat="1" ht="8.25"/>
    <row r="151" s="6" customFormat="1" ht="8.25"/>
    <row r="152" s="6" customFormat="1" ht="8.25"/>
    <row r="153" s="6" customFormat="1" ht="8.25"/>
    <row r="154" s="6" customFormat="1" ht="8.25"/>
    <row r="155" s="6" customFormat="1" ht="8.25"/>
    <row r="156" s="6" customFormat="1" ht="8.25"/>
    <row r="157" s="6" customFormat="1" ht="8.25"/>
    <row r="158" s="6" customFormat="1" ht="8.25"/>
    <row r="159" s="6" customFormat="1" ht="8.25"/>
    <row r="160" s="6" customFormat="1" ht="8.25"/>
    <row r="161" s="6" customFormat="1" ht="8.25"/>
    <row r="162" s="6" customFormat="1" ht="8.25"/>
    <row r="163" s="6" customFormat="1" ht="8.25"/>
    <row r="164" s="6" customFormat="1" ht="8.25"/>
    <row r="165" s="6" customFormat="1" ht="8.25"/>
    <row r="166" s="6" customFormat="1" ht="8.25"/>
    <row r="167" s="6" customFormat="1" ht="8.25"/>
    <row r="168" s="6" customFormat="1" ht="8.25"/>
    <row r="169" s="6" customFormat="1" ht="8.25"/>
    <row r="170" s="6" customFormat="1" ht="8.25"/>
    <row r="171" s="59" customFormat="1" ht="12.75"/>
  </sheetData>
  <sheetProtection/>
  <mergeCells count="17">
    <mergeCell ref="AL38:AM38"/>
    <mergeCell ref="AN38:AO38"/>
    <mergeCell ref="R20:U23"/>
    <mergeCell ref="W20:AD20"/>
    <mergeCell ref="W21:W23"/>
    <mergeCell ref="AD21:AD23"/>
    <mergeCell ref="X22:AC22"/>
    <mergeCell ref="AJ38:AK38"/>
    <mergeCell ref="A3:E5"/>
    <mergeCell ref="F3:K3"/>
    <mergeCell ref="L3:Q3"/>
    <mergeCell ref="F4:G4"/>
    <mergeCell ref="H4:I4"/>
    <mergeCell ref="J4:K4"/>
    <mergeCell ref="L4:M4"/>
    <mergeCell ref="N4:O4"/>
    <mergeCell ref="P4:Q4"/>
  </mergeCells>
  <printOptions/>
  <pageMargins left="0.7874015748031497" right="0.7874015748031497" top="0.984251968503937" bottom="0.7874015748031497" header="0.5118110236220472" footer="0.5118110236220472"/>
  <pageSetup horizontalDpi="600" verticalDpi="600" orientation="portrait" paperSize="9" scale="96" r:id="rId2"/>
  <headerFooter alignWithMargins="0">
    <oddHeader>&amp;C&amp;"Arial"-  4  -</oddHeader>
  </headerFooter>
  <drawing r:id="rId1"/>
</worksheet>
</file>

<file path=xl/worksheets/sheet5.xml><?xml version="1.0" encoding="utf-8"?>
<worksheet xmlns="http://schemas.openxmlformats.org/spreadsheetml/2006/main" xmlns:r="http://schemas.openxmlformats.org/officeDocument/2006/relationships">
  <dimension ref="A1:AH179"/>
  <sheetViews>
    <sheetView zoomScale="120" zoomScaleNormal="120" workbookViewId="0" topLeftCell="A1">
      <selection activeCell="Q1" sqref="Q1"/>
    </sheetView>
  </sheetViews>
  <sheetFormatPr defaultColWidth="11.421875" defaultRowHeight="12.75"/>
  <cols>
    <col min="1" max="1" width="9.7109375" style="3" customWidth="1"/>
    <col min="2" max="2" width="0.85546875" style="3" customWidth="1"/>
    <col min="3" max="3" width="6.57421875" style="3" customWidth="1"/>
    <col min="4" max="4" width="4.8515625" style="3" customWidth="1"/>
    <col min="5" max="8" width="4.57421875" style="3" customWidth="1"/>
    <col min="9" max="9" width="6.57421875" style="3" customWidth="1"/>
    <col min="10" max="10" width="5.8515625" style="3" customWidth="1"/>
    <col min="11" max="11" width="6.8515625" style="3" customWidth="1"/>
    <col min="12" max="12" width="4.57421875" style="3" customWidth="1"/>
    <col min="13" max="13" width="5.140625" style="3" customWidth="1"/>
    <col min="14" max="15" width="4.57421875" style="3" customWidth="1"/>
    <col min="16" max="16" width="6.421875" style="3" customWidth="1"/>
    <col min="17" max="17" width="9.8515625" style="3" customWidth="1"/>
    <col min="18" max="18" width="0.85546875" style="3" customWidth="1"/>
    <col min="19" max="19" width="7.28125" style="3" customWidth="1"/>
    <col min="20" max="20" width="4.140625" style="3" customWidth="1"/>
    <col min="21" max="21" width="6.28125" style="3" customWidth="1"/>
    <col min="22" max="22" width="3.7109375" style="3" customWidth="1"/>
    <col min="23" max="23" width="6.28125" style="3" customWidth="1"/>
    <col min="24" max="24" width="3.57421875" style="3" customWidth="1"/>
    <col min="25" max="25" width="6.28125" style="3" customWidth="1"/>
    <col min="26" max="26" width="3.7109375" style="3" customWidth="1"/>
    <col min="27" max="27" width="6.28125" style="3" customWidth="1"/>
    <col min="28" max="28" width="3.7109375" style="3" customWidth="1"/>
    <col min="29" max="29" width="6.28125" style="3" customWidth="1"/>
    <col min="30" max="30" width="3.8515625" style="3" customWidth="1"/>
    <col min="31" max="31" width="6.28125" style="3" customWidth="1"/>
    <col min="32" max="32" width="4.00390625" style="3" customWidth="1"/>
    <col min="33" max="16384" width="11.421875" style="3" customWidth="1"/>
  </cols>
  <sheetData>
    <row r="1" spans="1:16" s="2" customFormat="1" ht="12" customHeight="1">
      <c r="A1" s="164" t="s">
        <v>118</v>
      </c>
      <c r="B1" s="164"/>
      <c r="C1" s="164"/>
      <c r="D1" s="164"/>
      <c r="E1" s="164"/>
      <c r="F1" s="164"/>
      <c r="G1" s="164"/>
      <c r="H1" s="164"/>
      <c r="I1" s="165"/>
      <c r="J1" s="164"/>
      <c r="K1" s="164"/>
      <c r="L1" s="164"/>
      <c r="M1" s="164"/>
      <c r="N1" s="164"/>
      <c r="O1" s="164"/>
      <c r="P1" s="164"/>
    </row>
    <row r="2" s="4" customFormat="1" ht="3.75" customHeight="1"/>
    <row r="3" spans="1:17" s="4" customFormat="1" ht="10.5" customHeight="1">
      <c r="A3" s="166"/>
      <c r="B3" s="167"/>
      <c r="C3" s="363" t="s">
        <v>119</v>
      </c>
      <c r="D3" s="364"/>
      <c r="E3" s="364"/>
      <c r="F3" s="364"/>
      <c r="G3" s="364"/>
      <c r="H3" s="364"/>
      <c r="I3" s="380"/>
      <c r="J3" s="363" t="s">
        <v>120</v>
      </c>
      <c r="K3" s="364"/>
      <c r="L3" s="364"/>
      <c r="M3" s="364"/>
      <c r="N3" s="364"/>
      <c r="O3" s="364"/>
      <c r="P3" s="364"/>
      <c r="Q3" s="168"/>
    </row>
    <row r="4" spans="2:17" s="4" customFormat="1" ht="10.5" customHeight="1">
      <c r="B4" s="13"/>
      <c r="C4" s="430" t="s">
        <v>121</v>
      </c>
      <c r="D4" s="363" t="s">
        <v>122</v>
      </c>
      <c r="E4" s="364"/>
      <c r="F4" s="364"/>
      <c r="G4" s="364"/>
      <c r="H4" s="364"/>
      <c r="I4" s="380"/>
      <c r="J4" s="169" t="s">
        <v>28</v>
      </c>
      <c r="K4" s="170"/>
      <c r="L4" s="363" t="s">
        <v>123</v>
      </c>
      <c r="M4" s="364"/>
      <c r="N4" s="364"/>
      <c r="O4" s="364"/>
      <c r="P4" s="364"/>
      <c r="Q4" s="3"/>
    </row>
    <row r="5" spans="2:17" s="4" customFormat="1" ht="9.75" customHeight="1">
      <c r="B5" s="13"/>
      <c r="C5" s="431"/>
      <c r="D5" s="171" t="s">
        <v>124</v>
      </c>
      <c r="E5" s="171">
        <v>1</v>
      </c>
      <c r="F5" s="171">
        <v>2</v>
      </c>
      <c r="G5" s="171">
        <v>3</v>
      </c>
      <c r="H5" s="171">
        <v>4</v>
      </c>
      <c r="I5" s="172" t="s">
        <v>125</v>
      </c>
      <c r="J5" s="433" t="s">
        <v>35</v>
      </c>
      <c r="K5" s="430" t="s">
        <v>126</v>
      </c>
      <c r="L5" s="9">
        <v>1</v>
      </c>
      <c r="M5" s="9">
        <v>2</v>
      </c>
      <c r="N5" s="9">
        <v>3</v>
      </c>
      <c r="O5" s="9">
        <v>4</v>
      </c>
      <c r="P5" s="5" t="s">
        <v>125</v>
      </c>
      <c r="Q5" s="10"/>
    </row>
    <row r="6" spans="1:17" s="4" customFormat="1" ht="10.5" customHeight="1">
      <c r="A6" s="173"/>
      <c r="B6" s="174"/>
      <c r="C6" s="432"/>
      <c r="D6" s="363" t="s">
        <v>127</v>
      </c>
      <c r="E6" s="364"/>
      <c r="F6" s="364"/>
      <c r="G6" s="364"/>
      <c r="H6" s="364"/>
      <c r="I6" s="380"/>
      <c r="J6" s="434"/>
      <c r="K6" s="432"/>
      <c r="L6" s="363" t="s">
        <v>127</v>
      </c>
      <c r="M6" s="364"/>
      <c r="N6" s="364"/>
      <c r="O6" s="364"/>
      <c r="P6" s="364"/>
      <c r="Q6" s="168"/>
    </row>
    <row r="7" s="4" customFormat="1" ht="3" customHeight="1">
      <c r="B7" s="13"/>
    </row>
    <row r="8" spans="1:16" s="4" customFormat="1" ht="9" customHeight="1">
      <c r="A8" s="45" t="s">
        <v>41</v>
      </c>
      <c r="B8" s="13"/>
      <c r="C8" s="20">
        <f>(D8+E8+F8+G8+H8+I8)</f>
        <v>13311</v>
      </c>
      <c r="D8" s="20">
        <v>5537</v>
      </c>
      <c r="E8" s="20">
        <v>4399</v>
      </c>
      <c r="F8" s="20">
        <v>2124</v>
      </c>
      <c r="G8" s="20">
        <v>755</v>
      </c>
      <c r="H8" s="20">
        <v>292</v>
      </c>
      <c r="I8" s="20">
        <v>204</v>
      </c>
      <c r="J8" s="20">
        <f>SUM(L8:P8)</f>
        <v>13242</v>
      </c>
      <c r="K8" s="175">
        <f>(J8*1000/C8)</f>
        <v>994.8163173315303</v>
      </c>
      <c r="L8" s="20">
        <v>4399</v>
      </c>
      <c r="M8" s="20">
        <v>4248</v>
      </c>
      <c r="N8" s="20">
        <v>2265</v>
      </c>
      <c r="O8" s="20">
        <v>1168</v>
      </c>
      <c r="P8" s="20">
        <v>1162</v>
      </c>
    </row>
    <row r="9" spans="1:16" s="4" customFormat="1" ht="3.75" customHeight="1">
      <c r="A9" s="45"/>
      <c r="B9" s="13"/>
      <c r="C9" s="20"/>
      <c r="D9" s="20"/>
      <c r="E9" s="20"/>
      <c r="F9" s="20"/>
      <c r="G9" s="20"/>
      <c r="H9" s="20"/>
      <c r="I9" s="20"/>
      <c r="J9" s="20"/>
      <c r="K9" s="175"/>
      <c r="L9" s="20"/>
      <c r="M9" s="20"/>
      <c r="N9" s="20"/>
      <c r="O9" s="20"/>
      <c r="P9" s="20"/>
    </row>
    <row r="10" spans="1:16" s="4" customFormat="1" ht="9" customHeight="1">
      <c r="A10" s="45" t="s">
        <v>42</v>
      </c>
      <c r="B10" s="13"/>
      <c r="C10" s="20">
        <f>(D10+E10+F10+G10+H10+I10)</f>
        <v>6944</v>
      </c>
      <c r="D10" s="20">
        <v>2926</v>
      </c>
      <c r="E10" s="20">
        <v>2389</v>
      </c>
      <c r="F10" s="20">
        <v>1105</v>
      </c>
      <c r="G10" s="20">
        <v>356</v>
      </c>
      <c r="H10" s="20">
        <v>111</v>
      </c>
      <c r="I10" s="20">
        <v>57</v>
      </c>
      <c r="J10" s="20">
        <f>SUM(L10:P10)</f>
        <v>6442</v>
      </c>
      <c r="K10" s="175">
        <f>(J10*1000/C10)</f>
        <v>927.7073732718894</v>
      </c>
      <c r="L10" s="20">
        <v>2389</v>
      </c>
      <c r="M10" s="20">
        <v>2210</v>
      </c>
      <c r="N10" s="20">
        <v>1068</v>
      </c>
      <c r="O10" s="20">
        <v>444</v>
      </c>
      <c r="P10" s="20">
        <v>331</v>
      </c>
    </row>
    <row r="11" spans="1:16" s="4" customFormat="1" ht="3" customHeight="1">
      <c r="A11" s="45"/>
      <c r="B11" s="13"/>
      <c r="C11" s="20"/>
      <c r="D11" s="20"/>
      <c r="E11" s="20"/>
      <c r="F11" s="20"/>
      <c r="G11" s="20"/>
      <c r="H11" s="20"/>
      <c r="I11" s="20"/>
      <c r="J11" s="20"/>
      <c r="K11" s="175"/>
      <c r="L11" s="20"/>
      <c r="M11" s="20"/>
      <c r="N11" s="20"/>
      <c r="O11" s="20"/>
      <c r="P11" s="20"/>
    </row>
    <row r="12" spans="1:16" s="4" customFormat="1" ht="9" customHeight="1">
      <c r="A12" s="45" t="s">
        <v>43</v>
      </c>
      <c r="B12" s="13"/>
      <c r="C12" s="20">
        <f>(D12+E12+F12+G12+H12+I12)</f>
        <v>11464</v>
      </c>
      <c r="D12" s="20">
        <v>4116</v>
      </c>
      <c r="E12" s="20">
        <v>4079</v>
      </c>
      <c r="F12" s="20">
        <v>2157</v>
      </c>
      <c r="G12" s="20">
        <v>686</v>
      </c>
      <c r="H12" s="20">
        <v>248</v>
      </c>
      <c r="I12" s="20">
        <v>178</v>
      </c>
      <c r="J12" s="20">
        <f>SUM(L12:P12)</f>
        <v>12485</v>
      </c>
      <c r="K12" s="175">
        <f>(J12*1000/C12)</f>
        <v>1089.0614096301465</v>
      </c>
      <c r="L12" s="20">
        <v>4079</v>
      </c>
      <c r="M12" s="20">
        <v>4314</v>
      </c>
      <c r="N12" s="20">
        <v>2058</v>
      </c>
      <c r="O12" s="20">
        <v>992</v>
      </c>
      <c r="P12" s="20">
        <v>1042</v>
      </c>
    </row>
    <row r="13" spans="1:16" s="4" customFormat="1" ht="3" customHeight="1">
      <c r="A13" s="45"/>
      <c r="B13" s="13"/>
      <c r="C13" s="20"/>
      <c r="D13" s="20"/>
      <c r="E13" s="20"/>
      <c r="F13" s="20"/>
      <c r="G13" s="20"/>
      <c r="H13" s="20"/>
      <c r="I13" s="20"/>
      <c r="J13" s="20"/>
      <c r="K13" s="175"/>
      <c r="L13" s="20"/>
      <c r="M13" s="20"/>
      <c r="N13" s="20"/>
      <c r="O13" s="20"/>
      <c r="P13" s="20"/>
    </row>
    <row r="14" spans="1:16" s="4" customFormat="1" ht="9" customHeight="1">
      <c r="A14" s="45" t="s">
        <v>44</v>
      </c>
      <c r="B14" s="13"/>
      <c r="C14" s="20">
        <f>(D14+E14+F14+G14+H14+I14)</f>
        <v>16527</v>
      </c>
      <c r="D14" s="20">
        <v>6558</v>
      </c>
      <c r="E14" s="20">
        <v>5595</v>
      </c>
      <c r="F14" s="20">
        <v>2993</v>
      </c>
      <c r="G14" s="20">
        <v>905</v>
      </c>
      <c r="H14" s="20">
        <v>288</v>
      </c>
      <c r="I14" s="20">
        <v>188</v>
      </c>
      <c r="J14" s="20">
        <f>SUM(L14:P14)</f>
        <v>16528</v>
      </c>
      <c r="K14" s="175">
        <f>(J14*1000/C14)</f>
        <v>1000.0605070490712</v>
      </c>
      <c r="L14" s="20">
        <v>5595</v>
      </c>
      <c r="M14" s="20">
        <v>5986</v>
      </c>
      <c r="N14" s="20">
        <v>2715</v>
      </c>
      <c r="O14" s="20">
        <v>1152</v>
      </c>
      <c r="P14" s="20">
        <v>1080</v>
      </c>
    </row>
    <row r="15" spans="1:16" s="4" customFormat="1" ht="3.75" customHeight="1">
      <c r="A15" s="45"/>
      <c r="B15" s="13"/>
      <c r="C15" s="20"/>
      <c r="D15" s="20"/>
      <c r="E15" s="20"/>
      <c r="F15" s="20"/>
      <c r="G15" s="20"/>
      <c r="H15" s="20"/>
      <c r="I15" s="20"/>
      <c r="J15" s="20"/>
      <c r="K15" s="175"/>
      <c r="L15" s="20"/>
      <c r="M15" s="20"/>
      <c r="N15" s="20"/>
      <c r="O15" s="20"/>
      <c r="P15" s="20"/>
    </row>
    <row r="16" spans="1:16" s="4" customFormat="1" ht="9" customHeight="1">
      <c r="A16" s="45" t="s">
        <v>45</v>
      </c>
      <c r="B16" s="13"/>
      <c r="C16" s="20">
        <v>13408</v>
      </c>
      <c r="D16" s="20">
        <v>6178</v>
      </c>
      <c r="E16" s="20">
        <v>4376</v>
      </c>
      <c r="F16" s="20">
        <v>2164</v>
      </c>
      <c r="G16" s="20">
        <v>526</v>
      </c>
      <c r="H16" s="20">
        <v>130</v>
      </c>
      <c r="I16" s="20">
        <v>34</v>
      </c>
      <c r="J16" s="20">
        <v>11002</v>
      </c>
      <c r="K16" s="175">
        <v>821</v>
      </c>
      <c r="L16" s="20">
        <v>4376</v>
      </c>
      <c r="M16" s="20">
        <v>4328</v>
      </c>
      <c r="N16" s="20">
        <v>1578</v>
      </c>
      <c r="O16" s="20">
        <v>520</v>
      </c>
      <c r="P16" s="20">
        <v>200</v>
      </c>
    </row>
    <row r="17" spans="1:16" s="4" customFormat="1" ht="3" customHeight="1">
      <c r="A17" s="176"/>
      <c r="B17" s="13"/>
      <c r="C17" s="20"/>
      <c r="D17" s="20"/>
      <c r="E17" s="20"/>
      <c r="F17" s="20"/>
      <c r="G17" s="20"/>
      <c r="H17" s="20"/>
      <c r="I17" s="20"/>
      <c r="J17" s="20"/>
      <c r="K17" s="175"/>
      <c r="L17" s="20"/>
      <c r="M17" s="20"/>
      <c r="N17" s="20"/>
      <c r="O17" s="20"/>
      <c r="P17" s="20"/>
    </row>
    <row r="18" spans="1:16" s="4" customFormat="1" ht="9" customHeight="1">
      <c r="A18" s="176" t="s">
        <v>46</v>
      </c>
      <c r="B18" s="13"/>
      <c r="C18" s="20">
        <f>(D18+E18+F18+G18+H18+I18)</f>
        <v>19252</v>
      </c>
      <c r="D18" s="20">
        <v>8856</v>
      </c>
      <c r="E18" s="20">
        <v>6808</v>
      </c>
      <c r="F18" s="20">
        <v>2936</v>
      </c>
      <c r="G18" s="20">
        <v>522</v>
      </c>
      <c r="H18" s="20">
        <v>103</v>
      </c>
      <c r="I18" s="20">
        <v>27</v>
      </c>
      <c r="J18" s="20">
        <f>SUM(L18:P18)</f>
        <v>14819</v>
      </c>
      <c r="K18" s="175">
        <f>(J18*1000/C18)</f>
        <v>769.7382090172449</v>
      </c>
      <c r="L18" s="20">
        <v>6808</v>
      </c>
      <c r="M18" s="20">
        <v>5872</v>
      </c>
      <c r="N18" s="20">
        <v>1566</v>
      </c>
      <c r="O18" s="20">
        <v>412</v>
      </c>
      <c r="P18" s="20">
        <v>161</v>
      </c>
    </row>
    <row r="19" spans="1:16" s="4" customFormat="1" ht="3" customHeight="1">
      <c r="A19" s="176"/>
      <c r="B19" s="13"/>
      <c r="C19" s="20"/>
      <c r="D19" s="20"/>
      <c r="E19" s="20"/>
      <c r="F19" s="20"/>
      <c r="G19" s="20"/>
      <c r="H19" s="20"/>
      <c r="I19" s="20"/>
      <c r="J19" s="20"/>
      <c r="K19" s="175"/>
      <c r="L19" s="20"/>
      <c r="M19" s="20"/>
      <c r="N19" s="20"/>
      <c r="O19" s="20"/>
      <c r="P19" s="20"/>
    </row>
    <row r="20" spans="1:16" s="4" customFormat="1" ht="9" customHeight="1">
      <c r="A20" s="176" t="s">
        <v>51</v>
      </c>
      <c r="B20" s="13"/>
      <c r="C20" s="20">
        <f>(D20+E20+F20+G20+H20+I20)</f>
        <v>19168</v>
      </c>
      <c r="D20" s="20">
        <v>9672</v>
      </c>
      <c r="E20" s="20">
        <v>5857</v>
      </c>
      <c r="F20" s="20">
        <v>3009</v>
      </c>
      <c r="G20" s="20">
        <v>522</v>
      </c>
      <c r="H20" s="20">
        <v>89</v>
      </c>
      <c r="I20" s="20">
        <v>19</v>
      </c>
      <c r="J20" s="20">
        <f>SUM(L20:P20)</f>
        <v>13901</v>
      </c>
      <c r="K20" s="175">
        <f>(J20*1000/C20)</f>
        <v>725.2191151919866</v>
      </c>
      <c r="L20" s="20">
        <v>5857</v>
      </c>
      <c r="M20" s="20">
        <v>6018</v>
      </c>
      <c r="N20" s="20">
        <v>1566</v>
      </c>
      <c r="O20" s="20">
        <v>356</v>
      </c>
      <c r="P20" s="20">
        <v>104</v>
      </c>
    </row>
    <row r="21" spans="1:16" s="4" customFormat="1" ht="3" customHeight="1">
      <c r="A21" s="176"/>
      <c r="B21" s="13"/>
      <c r="C21" s="20"/>
      <c r="D21" s="20"/>
      <c r="E21" s="20"/>
      <c r="F21" s="20"/>
      <c r="G21" s="20"/>
      <c r="H21" s="20"/>
      <c r="I21" s="20"/>
      <c r="J21" s="20"/>
      <c r="K21" s="175"/>
      <c r="L21" s="20"/>
      <c r="M21" s="20"/>
      <c r="N21" s="20"/>
      <c r="O21" s="20"/>
      <c r="P21" s="20"/>
    </row>
    <row r="22" spans="1:16" s="4" customFormat="1" ht="9" customHeight="1">
      <c r="A22" s="176" t="s">
        <v>52</v>
      </c>
      <c r="B22" s="13"/>
      <c r="C22" s="20">
        <f>(D22+E22+F22+G22+H22+I22)</f>
        <v>20521</v>
      </c>
      <c r="D22" s="20">
        <v>10332</v>
      </c>
      <c r="E22" s="20">
        <v>6308</v>
      </c>
      <c r="F22" s="20">
        <v>3165</v>
      </c>
      <c r="G22" s="20">
        <v>594</v>
      </c>
      <c r="H22" s="20">
        <v>102</v>
      </c>
      <c r="I22" s="20">
        <v>20</v>
      </c>
      <c r="J22" s="20">
        <f>SUM(L22:P22)</f>
        <v>14933</v>
      </c>
      <c r="K22" s="175">
        <f>(J22*1000/C22)</f>
        <v>727.6935821841041</v>
      </c>
      <c r="L22" s="20">
        <v>6308</v>
      </c>
      <c r="M22" s="20">
        <v>6330</v>
      </c>
      <c r="N22" s="20">
        <v>1782</v>
      </c>
      <c r="O22" s="20">
        <v>408</v>
      </c>
      <c r="P22" s="20">
        <v>105</v>
      </c>
    </row>
    <row r="23" spans="1:16" s="4" customFormat="1" ht="3" customHeight="1">
      <c r="A23" s="176"/>
      <c r="B23" s="13"/>
      <c r="C23" s="20"/>
      <c r="D23" s="20"/>
      <c r="E23" s="20"/>
      <c r="F23" s="20"/>
      <c r="G23" s="20"/>
      <c r="H23" s="20"/>
      <c r="I23" s="20"/>
      <c r="J23" s="20"/>
      <c r="K23" s="175"/>
      <c r="L23" s="20"/>
      <c r="M23" s="20"/>
      <c r="N23" s="20"/>
      <c r="O23" s="20"/>
      <c r="P23" s="20"/>
    </row>
    <row r="24" spans="1:16" s="4" customFormat="1" ht="9" customHeight="1">
      <c r="A24" s="176" t="s">
        <v>53</v>
      </c>
      <c r="B24" s="13"/>
      <c r="C24" s="20">
        <f>(D24+E24+F24+G24+H24+I24)</f>
        <v>20686</v>
      </c>
      <c r="D24" s="20">
        <v>10220</v>
      </c>
      <c r="E24" s="20">
        <v>6258</v>
      </c>
      <c r="F24" s="20">
        <v>3466</v>
      </c>
      <c r="G24" s="20">
        <v>609</v>
      </c>
      <c r="H24" s="20">
        <v>105</v>
      </c>
      <c r="I24" s="20">
        <v>28</v>
      </c>
      <c r="J24" s="20">
        <f>SUM(L24:P24)</f>
        <v>15588</v>
      </c>
      <c r="K24" s="175">
        <f>(J24*1000/C24)</f>
        <v>753.5531277192304</v>
      </c>
      <c r="L24" s="20">
        <v>6258</v>
      </c>
      <c r="M24" s="20">
        <v>6932</v>
      </c>
      <c r="N24" s="20">
        <v>1827</v>
      </c>
      <c r="O24" s="20">
        <v>420</v>
      </c>
      <c r="P24" s="20">
        <v>151</v>
      </c>
    </row>
    <row r="25" spans="1:16" s="4" customFormat="1" ht="3" customHeight="1">
      <c r="A25" s="176"/>
      <c r="B25" s="13"/>
      <c r="C25" s="20"/>
      <c r="D25" s="20"/>
      <c r="E25" s="20"/>
      <c r="F25" s="20"/>
      <c r="G25" s="20"/>
      <c r="H25" s="20"/>
      <c r="I25" s="20"/>
      <c r="J25" s="20"/>
      <c r="K25" s="175"/>
      <c r="L25" s="20"/>
      <c r="M25" s="20"/>
      <c r="N25" s="20"/>
      <c r="O25" s="20"/>
      <c r="P25" s="20"/>
    </row>
    <row r="26" spans="1:16" s="4" customFormat="1" ht="9" customHeight="1">
      <c r="A26" s="176" t="s">
        <v>54</v>
      </c>
      <c r="B26" s="13"/>
      <c r="C26" s="20">
        <f>(D26+E26+F26+G26+H26+I26)</f>
        <v>23011</v>
      </c>
      <c r="D26" s="20">
        <v>11167</v>
      </c>
      <c r="E26" s="20">
        <v>7005</v>
      </c>
      <c r="F26" s="20">
        <v>3990</v>
      </c>
      <c r="G26" s="20">
        <v>714</v>
      </c>
      <c r="H26" s="20">
        <v>99</v>
      </c>
      <c r="I26" s="20">
        <v>36</v>
      </c>
      <c r="J26" s="20">
        <f>SUM(L26:P26)</f>
        <v>17724</v>
      </c>
      <c r="K26" s="175">
        <f>(J26*1000/C26)</f>
        <v>770.2403198470297</v>
      </c>
      <c r="L26" s="20">
        <v>7005</v>
      </c>
      <c r="M26" s="20">
        <v>7980</v>
      </c>
      <c r="N26" s="20">
        <v>2142</v>
      </c>
      <c r="O26" s="20">
        <v>396</v>
      </c>
      <c r="P26" s="20">
        <v>201</v>
      </c>
    </row>
    <row r="27" spans="1:16" s="4" customFormat="1" ht="3" customHeight="1">
      <c r="A27" s="176"/>
      <c r="B27" s="13"/>
      <c r="C27" s="20"/>
      <c r="D27" s="20"/>
      <c r="E27" s="20"/>
      <c r="F27" s="20"/>
      <c r="G27" s="20"/>
      <c r="H27" s="20"/>
      <c r="I27" s="20"/>
      <c r="J27" s="20"/>
      <c r="K27" s="175"/>
      <c r="L27" s="20"/>
      <c r="M27" s="20"/>
      <c r="N27" s="20"/>
      <c r="O27" s="20"/>
      <c r="P27" s="20"/>
    </row>
    <row r="28" spans="1:16" s="4" customFormat="1" ht="9" customHeight="1">
      <c r="A28" s="176" t="s">
        <v>55</v>
      </c>
      <c r="B28" s="13"/>
      <c r="C28" s="20">
        <f>(D28+E28+F28+G28+H28+I28)</f>
        <v>23087</v>
      </c>
      <c r="D28" s="20">
        <v>10907</v>
      </c>
      <c r="E28" s="20">
        <v>7046</v>
      </c>
      <c r="F28" s="20">
        <v>4211</v>
      </c>
      <c r="G28" s="20">
        <v>760</v>
      </c>
      <c r="H28" s="20">
        <v>133</v>
      </c>
      <c r="I28" s="20">
        <v>30</v>
      </c>
      <c r="J28" s="20">
        <f>SUM(L28:P28)</f>
        <v>18442</v>
      </c>
      <c r="K28" s="175">
        <f>(J28*1000/C28)</f>
        <v>798.8045220253822</v>
      </c>
      <c r="L28" s="20">
        <v>7046</v>
      </c>
      <c r="M28" s="20">
        <v>8422</v>
      </c>
      <c r="N28" s="20">
        <v>2280</v>
      </c>
      <c r="O28" s="20">
        <v>532</v>
      </c>
      <c r="P28" s="20">
        <v>162</v>
      </c>
    </row>
    <row r="29" spans="1:16" s="4" customFormat="1" ht="3" customHeight="1">
      <c r="A29" s="176"/>
      <c r="B29" s="13"/>
      <c r="C29" s="20"/>
      <c r="D29" s="20"/>
      <c r="E29" s="20"/>
      <c r="F29" s="20"/>
      <c r="G29" s="20"/>
      <c r="H29" s="20"/>
      <c r="I29" s="20"/>
      <c r="J29" s="20"/>
      <c r="K29" s="175"/>
      <c r="L29" s="20"/>
      <c r="M29" s="20"/>
      <c r="N29" s="20"/>
      <c r="O29" s="20"/>
      <c r="P29" s="20"/>
    </row>
    <row r="30" spans="1:34" s="4" customFormat="1" ht="9" customHeight="1">
      <c r="A30" s="176" t="s">
        <v>56</v>
      </c>
      <c r="B30" s="11"/>
      <c r="C30" s="20">
        <f>(D30+E30+F30+G30+H30+I30)</f>
        <v>23434</v>
      </c>
      <c r="D30" s="20">
        <v>10978</v>
      </c>
      <c r="E30" s="20">
        <v>6947</v>
      </c>
      <c r="F30" s="20">
        <v>4459</v>
      </c>
      <c r="G30" s="20">
        <v>864</v>
      </c>
      <c r="H30" s="20">
        <v>143</v>
      </c>
      <c r="I30" s="20">
        <v>43</v>
      </c>
      <c r="J30" s="20">
        <f>SUM(L30:P30)</f>
        <v>19257</v>
      </c>
      <c r="K30" s="175">
        <f>(J30*1000/C30)</f>
        <v>821.7547153708288</v>
      </c>
      <c r="L30" s="20">
        <v>6947</v>
      </c>
      <c r="M30" s="20">
        <v>8918</v>
      </c>
      <c r="N30" s="20">
        <v>2592</v>
      </c>
      <c r="O30" s="20">
        <v>572</v>
      </c>
      <c r="P30" s="20">
        <v>228</v>
      </c>
      <c r="S30" s="2"/>
      <c r="T30" s="10"/>
      <c r="U30" s="3"/>
      <c r="V30" s="3"/>
      <c r="W30" s="3"/>
      <c r="X30" s="3"/>
      <c r="Y30" s="3"/>
      <c r="Z30" s="3"/>
      <c r="AA30" s="3"/>
      <c r="AB30" s="3"/>
      <c r="AC30" s="3"/>
      <c r="AD30" s="3"/>
      <c r="AE30" s="3"/>
      <c r="AF30" s="3"/>
      <c r="AG30" s="3"/>
      <c r="AH30" s="3"/>
    </row>
    <row r="31" spans="1:16" s="4" customFormat="1" ht="3" customHeight="1">
      <c r="A31" s="176"/>
      <c r="B31" s="11"/>
      <c r="C31" s="20"/>
      <c r="D31" s="20"/>
      <c r="E31" s="20"/>
      <c r="F31" s="20"/>
      <c r="G31" s="20"/>
      <c r="H31" s="20"/>
      <c r="I31" s="20"/>
      <c r="J31" s="20"/>
      <c r="K31" s="20"/>
      <c r="L31" s="20"/>
      <c r="M31" s="20"/>
      <c r="N31" s="20"/>
      <c r="O31" s="20"/>
      <c r="P31" s="20"/>
    </row>
    <row r="32" spans="1:16" s="4" customFormat="1" ht="9" customHeight="1">
      <c r="A32" s="176" t="s">
        <v>57</v>
      </c>
      <c r="B32" s="11"/>
      <c r="C32" s="20">
        <v>24259</v>
      </c>
      <c r="D32" s="20">
        <v>11027</v>
      </c>
      <c r="E32" s="20">
        <v>7387</v>
      </c>
      <c r="F32" s="20">
        <v>4716</v>
      </c>
      <c r="G32" s="20">
        <v>919</v>
      </c>
      <c r="H32" s="20">
        <v>173</v>
      </c>
      <c r="I32" s="20">
        <v>37</v>
      </c>
      <c r="J32" s="20">
        <v>20469</v>
      </c>
      <c r="K32" s="175">
        <v>844</v>
      </c>
      <c r="L32" s="20">
        <v>7387</v>
      </c>
      <c r="M32" s="20">
        <v>9432</v>
      </c>
      <c r="N32" s="20">
        <v>2757</v>
      </c>
      <c r="O32" s="20">
        <v>692</v>
      </c>
      <c r="P32" s="20">
        <v>201</v>
      </c>
    </row>
    <row r="33" spans="1:16" s="4" customFormat="1" ht="3" customHeight="1">
      <c r="A33" s="176"/>
      <c r="B33" s="11"/>
      <c r="C33" s="20"/>
      <c r="D33" s="20"/>
      <c r="E33" s="20"/>
      <c r="F33" s="20"/>
      <c r="G33" s="20"/>
      <c r="H33" s="20"/>
      <c r="I33" s="20"/>
      <c r="J33" s="20"/>
      <c r="K33" s="175"/>
      <c r="L33" s="20"/>
      <c r="M33" s="20"/>
      <c r="N33" s="20"/>
      <c r="O33" s="20"/>
      <c r="P33" s="20"/>
    </row>
    <row r="34" spans="1:16" ht="9" customHeight="1">
      <c r="A34" s="176" t="s">
        <v>58</v>
      </c>
      <c r="B34" s="11"/>
      <c r="C34" s="20">
        <v>26046</v>
      </c>
      <c r="D34" s="20">
        <v>11891</v>
      </c>
      <c r="E34" s="20">
        <v>7783</v>
      </c>
      <c r="F34" s="20">
        <v>5127</v>
      </c>
      <c r="G34" s="20">
        <v>1011</v>
      </c>
      <c r="H34" s="20">
        <v>200</v>
      </c>
      <c r="I34" s="20">
        <v>34</v>
      </c>
      <c r="J34" s="20">
        <v>22051</v>
      </c>
      <c r="K34" s="175">
        <v>847</v>
      </c>
      <c r="L34" s="20">
        <v>7783</v>
      </c>
      <c r="M34" s="20">
        <v>10254</v>
      </c>
      <c r="N34" s="20">
        <v>3033</v>
      </c>
      <c r="O34" s="20">
        <v>800</v>
      </c>
      <c r="P34" s="20">
        <v>181</v>
      </c>
    </row>
    <row r="35" spans="1:16" ht="2.25" customHeight="1">
      <c r="A35" s="176"/>
      <c r="B35" s="11"/>
      <c r="C35" s="20"/>
      <c r="D35" s="20"/>
      <c r="E35" s="20"/>
      <c r="F35" s="20"/>
      <c r="G35" s="20"/>
      <c r="H35" s="20"/>
      <c r="I35" s="20"/>
      <c r="J35" s="20"/>
      <c r="K35" s="175"/>
      <c r="L35" s="20"/>
      <c r="M35" s="20"/>
      <c r="N35" s="20"/>
      <c r="O35" s="20"/>
      <c r="P35" s="20"/>
    </row>
    <row r="36" spans="1:16" ht="9" customHeight="1">
      <c r="A36" s="176" t="s">
        <v>59</v>
      </c>
      <c r="B36" s="11"/>
      <c r="C36" s="20">
        <v>26553</v>
      </c>
      <c r="D36" s="20">
        <v>12491</v>
      </c>
      <c r="E36" s="20">
        <v>7750</v>
      </c>
      <c r="F36" s="20">
        <v>5061</v>
      </c>
      <c r="G36" s="20">
        <v>1042</v>
      </c>
      <c r="H36" s="20">
        <v>176</v>
      </c>
      <c r="I36" s="20">
        <v>33</v>
      </c>
      <c r="J36" s="20">
        <v>21880</v>
      </c>
      <c r="K36" s="175">
        <v>824</v>
      </c>
      <c r="L36" s="20">
        <v>7750</v>
      </c>
      <c r="M36" s="20">
        <v>10122</v>
      </c>
      <c r="N36" s="20">
        <v>3126</v>
      </c>
      <c r="O36" s="20">
        <v>704</v>
      </c>
      <c r="P36" s="20">
        <v>178</v>
      </c>
    </row>
    <row r="37" spans="1:16" ht="2.25" customHeight="1">
      <c r="A37" s="176"/>
      <c r="B37" s="11"/>
      <c r="C37" s="20"/>
      <c r="D37" s="20"/>
      <c r="E37" s="20"/>
      <c r="F37" s="20"/>
      <c r="G37" s="20"/>
      <c r="H37" s="20"/>
      <c r="I37" s="20"/>
      <c r="J37" s="20"/>
      <c r="K37" s="175"/>
      <c r="L37" s="20"/>
      <c r="M37" s="20"/>
      <c r="N37" s="20"/>
      <c r="O37" s="20"/>
      <c r="P37" s="20"/>
    </row>
    <row r="38" spans="1:16" ht="9" customHeight="1">
      <c r="A38" s="176" t="s">
        <v>60</v>
      </c>
      <c r="B38" s="11"/>
      <c r="C38" s="20">
        <v>25438</v>
      </c>
      <c r="D38" s="20">
        <v>11992</v>
      </c>
      <c r="E38" s="20">
        <v>7228</v>
      </c>
      <c r="F38" s="20">
        <v>4928</v>
      </c>
      <c r="G38" s="20">
        <v>1065</v>
      </c>
      <c r="H38" s="20">
        <v>170</v>
      </c>
      <c r="I38" s="20">
        <v>55</v>
      </c>
      <c r="J38" s="20">
        <v>21250</v>
      </c>
      <c r="K38" s="175">
        <v>835</v>
      </c>
      <c r="L38" s="20">
        <v>7228</v>
      </c>
      <c r="M38" s="20">
        <v>9856</v>
      </c>
      <c r="N38" s="20">
        <v>3195</v>
      </c>
      <c r="O38" s="20">
        <v>680</v>
      </c>
      <c r="P38" s="20">
        <v>291</v>
      </c>
    </row>
    <row r="39" spans="1:16" ht="2.25" customHeight="1">
      <c r="A39" s="176"/>
      <c r="B39" s="11"/>
      <c r="C39" s="20"/>
      <c r="D39" s="20"/>
      <c r="E39" s="20"/>
      <c r="F39" s="20"/>
      <c r="G39" s="20"/>
      <c r="H39" s="20"/>
      <c r="I39" s="20"/>
      <c r="J39" s="20"/>
      <c r="K39" s="175"/>
      <c r="L39" s="20"/>
      <c r="M39" s="20"/>
      <c r="N39" s="20"/>
      <c r="O39" s="20"/>
      <c r="P39" s="20"/>
    </row>
    <row r="40" spans="1:16" ht="9" customHeight="1">
      <c r="A40" s="176" t="s">
        <v>61</v>
      </c>
      <c r="B40" s="11"/>
      <c r="C40" s="20">
        <f>SUM(D40:I40)</f>
        <v>27250</v>
      </c>
      <c r="D40" s="20">
        <v>12902</v>
      </c>
      <c r="E40" s="20">
        <v>7856</v>
      </c>
      <c r="F40" s="20">
        <v>5166</v>
      </c>
      <c r="G40" s="20">
        <v>1087</v>
      </c>
      <c r="H40" s="20">
        <v>193</v>
      </c>
      <c r="I40" s="20">
        <v>46</v>
      </c>
      <c r="J40" s="20">
        <f>SUM(L40:P40)</f>
        <v>22469</v>
      </c>
      <c r="K40" s="175">
        <v>825</v>
      </c>
      <c r="L40" s="20">
        <v>7856</v>
      </c>
      <c r="M40" s="20">
        <v>10332</v>
      </c>
      <c r="N40" s="20">
        <f>3*1087</f>
        <v>3261</v>
      </c>
      <c r="O40" s="20">
        <v>772</v>
      </c>
      <c r="P40" s="20">
        <v>248</v>
      </c>
    </row>
    <row r="41" spans="1:16" ht="2.25" customHeight="1">
      <c r="A41" s="176"/>
      <c r="B41" s="11"/>
      <c r="C41" s="20"/>
      <c r="D41" s="20"/>
      <c r="E41" s="20"/>
      <c r="F41" s="20"/>
      <c r="G41" s="20"/>
      <c r="H41" s="20"/>
      <c r="I41" s="20"/>
      <c r="J41" s="20"/>
      <c r="K41" s="175"/>
      <c r="L41" s="20"/>
      <c r="M41" s="20"/>
      <c r="N41" s="20"/>
      <c r="O41" s="20"/>
      <c r="P41" s="20"/>
    </row>
    <row r="42" spans="1:17" ht="9" customHeight="1">
      <c r="A42" s="176" t="s">
        <v>62</v>
      </c>
      <c r="B42" s="10"/>
      <c r="C42" s="31">
        <f>SUM(D42:I42)</f>
        <v>28347</v>
      </c>
      <c r="D42" s="20">
        <v>13772</v>
      </c>
      <c r="E42" s="20">
        <v>7774</v>
      </c>
      <c r="F42" s="20">
        <v>5481</v>
      </c>
      <c r="G42" s="20">
        <v>1085</v>
      </c>
      <c r="H42" s="20">
        <v>193</v>
      </c>
      <c r="I42" s="20">
        <v>42</v>
      </c>
      <c r="J42" s="20">
        <v>22985</v>
      </c>
      <c r="K42" s="175">
        <v>811</v>
      </c>
      <c r="L42" s="20">
        <v>7774</v>
      </c>
      <c r="M42" s="20">
        <v>10962</v>
      </c>
      <c r="N42" s="20">
        <v>3255</v>
      </c>
      <c r="O42" s="20">
        <v>772</v>
      </c>
      <c r="P42" s="20">
        <v>222</v>
      </c>
      <c r="Q42" s="177"/>
    </row>
    <row r="43" spans="1:17" ht="2.25" customHeight="1">
      <c r="A43" s="176"/>
      <c r="B43" s="10"/>
      <c r="C43" s="31"/>
      <c r="D43" s="20"/>
      <c r="E43" s="20"/>
      <c r="F43" s="20"/>
      <c r="G43" s="20"/>
      <c r="H43" s="20"/>
      <c r="I43" s="20"/>
      <c r="J43" s="20"/>
      <c r="K43" s="175"/>
      <c r="L43" s="20"/>
      <c r="M43" s="20"/>
      <c r="N43" s="20"/>
      <c r="O43" s="20"/>
      <c r="P43" s="20"/>
      <c r="Q43" s="177"/>
    </row>
    <row r="44" spans="1:19" ht="9" customHeight="1">
      <c r="A44" s="176" t="s">
        <v>63</v>
      </c>
      <c r="B44" s="10"/>
      <c r="C44" s="31">
        <v>29503</v>
      </c>
      <c r="D44" s="20">
        <v>14156</v>
      </c>
      <c r="E44" s="20">
        <v>8317</v>
      </c>
      <c r="F44" s="20">
        <v>5685</v>
      </c>
      <c r="G44" s="20">
        <v>1102</v>
      </c>
      <c r="H44" s="20">
        <v>201</v>
      </c>
      <c r="I44" s="20">
        <v>42</v>
      </c>
      <c r="J44" s="20">
        <v>24025</v>
      </c>
      <c r="K44" s="175">
        <f>J44*1000/C44</f>
        <v>814.3239670541979</v>
      </c>
      <c r="L44" s="20">
        <v>8317</v>
      </c>
      <c r="M44" s="20">
        <f>F44*2</f>
        <v>11370</v>
      </c>
      <c r="N44" s="20">
        <f>G44*3</f>
        <v>3306</v>
      </c>
      <c r="O44" s="20">
        <f>H44*4</f>
        <v>804</v>
      </c>
      <c r="P44" s="20">
        <v>228</v>
      </c>
      <c r="Q44" s="177"/>
      <c r="S44" s="178"/>
    </row>
    <row r="45" spans="1:17" ht="2.25" customHeight="1">
      <c r="A45" s="176"/>
      <c r="B45" s="10"/>
      <c r="C45" s="31"/>
      <c r="D45" s="20"/>
      <c r="E45" s="20"/>
      <c r="F45" s="20"/>
      <c r="G45" s="20"/>
      <c r="H45" s="20"/>
      <c r="I45" s="20"/>
      <c r="J45" s="20"/>
      <c r="K45" s="175"/>
      <c r="L45" s="20"/>
      <c r="M45" s="20"/>
      <c r="N45" s="20"/>
      <c r="O45" s="20"/>
      <c r="P45" s="20"/>
      <c r="Q45" s="177"/>
    </row>
    <row r="46" spans="1:17" ht="9" customHeight="1">
      <c r="A46" s="176" t="s">
        <v>64</v>
      </c>
      <c r="C46" s="31">
        <v>29992</v>
      </c>
      <c r="D46" s="36">
        <v>14101</v>
      </c>
      <c r="E46" s="36">
        <v>8531</v>
      </c>
      <c r="F46" s="36">
        <v>5975</v>
      </c>
      <c r="G46" s="36">
        <v>1151</v>
      </c>
      <c r="H46" s="36">
        <v>195</v>
      </c>
      <c r="I46" s="36">
        <v>39</v>
      </c>
      <c r="J46" s="36">
        <v>24940</v>
      </c>
      <c r="K46" s="34">
        <v>831</v>
      </c>
      <c r="L46" s="36">
        <v>8531</v>
      </c>
      <c r="M46" s="36">
        <v>11950</v>
      </c>
      <c r="N46" s="36">
        <v>3453</v>
      </c>
      <c r="O46" s="36">
        <v>780</v>
      </c>
      <c r="P46" s="36">
        <v>226</v>
      </c>
      <c r="Q46" s="177"/>
    </row>
    <row r="47" spans="2:16" ht="2.25" customHeight="1">
      <c r="B47" s="10"/>
      <c r="C47" s="31"/>
      <c r="D47" s="20"/>
      <c r="E47" s="20"/>
      <c r="F47" s="20"/>
      <c r="G47" s="20"/>
      <c r="H47" s="20"/>
      <c r="I47" s="20"/>
      <c r="J47" s="20"/>
      <c r="K47" s="175"/>
      <c r="L47" s="20"/>
      <c r="M47" s="20"/>
      <c r="N47" s="20"/>
      <c r="O47" s="20"/>
      <c r="P47" s="20"/>
    </row>
    <row r="48" spans="1:16" ht="9" customHeight="1">
      <c r="A48" s="176" t="s">
        <v>65</v>
      </c>
      <c r="B48" s="10"/>
      <c r="C48" s="31">
        <v>29748</v>
      </c>
      <c r="D48" s="36">
        <v>14147</v>
      </c>
      <c r="E48" s="36">
        <v>8363</v>
      </c>
      <c r="F48" s="36">
        <v>5877</v>
      </c>
      <c r="G48" s="36">
        <v>1120</v>
      </c>
      <c r="H48" s="36">
        <v>200</v>
      </c>
      <c r="I48" s="36">
        <v>41</v>
      </c>
      <c r="J48" s="36">
        <v>24493</v>
      </c>
      <c r="K48" s="34">
        <v>823</v>
      </c>
      <c r="L48" s="36">
        <v>8363</v>
      </c>
      <c r="M48" s="36">
        <v>11754</v>
      </c>
      <c r="N48" s="36">
        <v>3360</v>
      </c>
      <c r="O48" s="36">
        <v>800</v>
      </c>
      <c r="P48" s="36">
        <v>216</v>
      </c>
    </row>
    <row r="49" spans="2:16" ht="2.25" customHeight="1">
      <c r="B49" s="10"/>
      <c r="C49" s="31"/>
      <c r="D49" s="20"/>
      <c r="E49" s="20"/>
      <c r="F49" s="20"/>
      <c r="G49" s="20"/>
      <c r="H49" s="20"/>
      <c r="I49" s="20"/>
      <c r="J49" s="20"/>
      <c r="K49" s="175"/>
      <c r="L49" s="20"/>
      <c r="M49" s="20"/>
      <c r="N49" s="20"/>
      <c r="O49" s="20"/>
      <c r="P49" s="20"/>
    </row>
    <row r="50" spans="1:16" s="4" customFormat="1" ht="9" customHeight="1">
      <c r="A50" s="176" t="s">
        <v>66</v>
      </c>
      <c r="B50" s="10"/>
      <c r="C50" s="31">
        <v>28417</v>
      </c>
      <c r="D50" s="36">
        <v>13704</v>
      </c>
      <c r="E50" s="36">
        <v>7900</v>
      </c>
      <c r="F50" s="36">
        <v>5512</v>
      </c>
      <c r="G50" s="36">
        <v>1092</v>
      </c>
      <c r="H50" s="36">
        <v>174</v>
      </c>
      <c r="I50" s="36">
        <v>35</v>
      </c>
      <c r="J50" s="36">
        <v>23093</v>
      </c>
      <c r="K50" s="34">
        <v>813</v>
      </c>
      <c r="L50" s="36">
        <v>7900</v>
      </c>
      <c r="M50" s="36">
        <v>11024</v>
      </c>
      <c r="N50" s="36">
        <v>3276</v>
      </c>
      <c r="O50" s="36">
        <v>696</v>
      </c>
      <c r="P50" s="36">
        <v>197</v>
      </c>
    </row>
    <row r="51" spans="1:32" s="4" customFormat="1" ht="2.25" customHeight="1">
      <c r="A51" s="176"/>
      <c r="B51" s="11"/>
      <c r="C51" s="36"/>
      <c r="D51" s="36"/>
      <c r="E51" s="36"/>
      <c r="F51" s="36"/>
      <c r="G51" s="36"/>
      <c r="H51" s="36"/>
      <c r="I51" s="36"/>
      <c r="J51" s="36"/>
      <c r="K51" s="34"/>
      <c r="L51" s="36"/>
      <c r="M51" s="36"/>
      <c r="N51" s="36"/>
      <c r="O51" s="36"/>
      <c r="P51" s="36"/>
      <c r="Q51" s="1"/>
      <c r="R51" s="1"/>
      <c r="S51" s="1"/>
      <c r="T51" s="1"/>
      <c r="U51" s="1"/>
      <c r="V51" s="1"/>
      <c r="W51" s="1"/>
      <c r="X51" s="1"/>
      <c r="Y51" s="1"/>
      <c r="Z51" s="1"/>
      <c r="AA51" s="1"/>
      <c r="AB51" s="1"/>
      <c r="AC51" s="1"/>
      <c r="AD51" s="1"/>
      <c r="AE51" s="1"/>
      <c r="AF51" s="1"/>
    </row>
    <row r="52" spans="1:16" s="4" customFormat="1" ht="9" customHeight="1">
      <c r="A52" s="179" t="s">
        <v>67</v>
      </c>
      <c r="B52" s="11"/>
      <c r="C52" s="36">
        <v>27259</v>
      </c>
      <c r="D52" s="36">
        <v>13340</v>
      </c>
      <c r="E52" s="36">
        <v>7509</v>
      </c>
      <c r="F52" s="36">
        <v>5184</v>
      </c>
      <c r="G52" s="36">
        <v>1020</v>
      </c>
      <c r="H52" s="36">
        <v>159</v>
      </c>
      <c r="I52" s="36">
        <v>47</v>
      </c>
      <c r="J52" s="36">
        <v>21832</v>
      </c>
      <c r="K52" s="34">
        <f>21832*1000/27259</f>
        <v>800.9097912616016</v>
      </c>
      <c r="L52" s="36">
        <v>7509</v>
      </c>
      <c r="M52" s="36">
        <v>10368</v>
      </c>
      <c r="N52" s="36">
        <v>3060</v>
      </c>
      <c r="O52" s="36">
        <v>636</v>
      </c>
      <c r="P52" s="36">
        <v>259</v>
      </c>
    </row>
    <row r="53" spans="1:16" s="4" customFormat="1" ht="2.25" customHeight="1">
      <c r="A53" s="179"/>
      <c r="B53" s="10"/>
      <c r="C53" s="31"/>
      <c r="D53" s="36"/>
      <c r="E53" s="36"/>
      <c r="F53" s="36"/>
      <c r="G53" s="36"/>
      <c r="H53" s="36"/>
      <c r="I53" s="36"/>
      <c r="J53" s="36"/>
      <c r="K53" s="34"/>
      <c r="L53" s="36"/>
      <c r="M53" s="36"/>
      <c r="N53" s="36"/>
      <c r="O53" s="36"/>
      <c r="P53" s="36"/>
    </row>
    <row r="54" spans="1:16" s="2" customFormat="1" ht="8.25" customHeight="1">
      <c r="A54" s="179" t="s">
        <v>68</v>
      </c>
      <c r="B54" s="11"/>
      <c r="C54" s="38">
        <v>27154</v>
      </c>
      <c r="D54" s="38">
        <v>13306</v>
      </c>
      <c r="E54" s="38">
        <v>7484</v>
      </c>
      <c r="F54" s="38">
        <v>5140</v>
      </c>
      <c r="G54" s="38">
        <v>1024</v>
      </c>
      <c r="H54" s="38">
        <v>159</v>
      </c>
      <c r="I54" s="38">
        <v>41</v>
      </c>
      <c r="J54" s="38">
        <v>21703</v>
      </c>
      <c r="K54" s="40">
        <f>(J54*1000/C54)</f>
        <v>799.256094866318</v>
      </c>
      <c r="L54" s="38">
        <v>7484</v>
      </c>
      <c r="M54" s="38">
        <v>10280</v>
      </c>
      <c r="N54" s="38">
        <v>3072</v>
      </c>
      <c r="O54" s="38">
        <v>636</v>
      </c>
      <c r="P54" s="38">
        <v>231</v>
      </c>
    </row>
    <row r="55" spans="1:16" s="2" customFormat="1" ht="2.25" customHeight="1">
      <c r="A55" s="179"/>
      <c r="B55" s="11"/>
      <c r="C55" s="38"/>
      <c r="D55" s="38"/>
      <c r="E55" s="38"/>
      <c r="F55" s="38"/>
      <c r="G55" s="38"/>
      <c r="H55" s="38"/>
      <c r="I55" s="38"/>
      <c r="J55" s="38"/>
      <c r="K55" s="40"/>
      <c r="L55" s="38"/>
      <c r="M55" s="38"/>
      <c r="N55" s="38"/>
      <c r="O55" s="38"/>
      <c r="P55" s="38"/>
    </row>
    <row r="56" spans="1:16" s="2" customFormat="1" ht="8.25" customHeight="1">
      <c r="A56" s="179" t="s">
        <v>69</v>
      </c>
      <c r="B56" s="11"/>
      <c r="C56" s="38">
        <v>27566</v>
      </c>
      <c r="D56" s="38">
        <v>13223</v>
      </c>
      <c r="E56" s="38">
        <v>7679</v>
      </c>
      <c r="F56" s="38">
        <v>5379</v>
      </c>
      <c r="G56" s="38">
        <v>1067</v>
      </c>
      <c r="H56" s="38">
        <v>167</v>
      </c>
      <c r="I56" s="38">
        <v>51</v>
      </c>
      <c r="J56" s="38">
        <v>22583</v>
      </c>
      <c r="K56" s="40">
        <v>819</v>
      </c>
      <c r="L56" s="38">
        <v>7679</v>
      </c>
      <c r="M56" s="38">
        <v>10758</v>
      </c>
      <c r="N56" s="38">
        <v>3201</v>
      </c>
      <c r="O56" s="38">
        <v>668</v>
      </c>
      <c r="P56" s="38">
        <v>277</v>
      </c>
    </row>
    <row r="57" spans="1:16" s="2" customFormat="1" ht="2.25" customHeight="1">
      <c r="A57" s="179"/>
      <c r="B57" s="11"/>
      <c r="C57" s="38"/>
      <c r="D57" s="38"/>
      <c r="E57" s="38"/>
      <c r="F57" s="38"/>
      <c r="G57" s="38"/>
      <c r="H57" s="38"/>
      <c r="I57" s="38"/>
      <c r="J57" s="38"/>
      <c r="K57" s="40"/>
      <c r="L57" s="38"/>
      <c r="M57" s="38"/>
      <c r="N57" s="38"/>
      <c r="O57" s="38"/>
      <c r="P57" s="38"/>
    </row>
    <row r="58" spans="1:21" s="4" customFormat="1" ht="8.25" customHeight="1">
      <c r="A58" s="180" t="s">
        <v>315</v>
      </c>
      <c r="B58" s="11"/>
      <c r="C58" s="38">
        <v>25427</v>
      </c>
      <c r="D58" s="38">
        <v>12377</v>
      </c>
      <c r="E58" s="38">
        <v>7055</v>
      </c>
      <c r="F58" s="38">
        <v>4875</v>
      </c>
      <c r="G58" s="38">
        <v>948</v>
      </c>
      <c r="H58" s="38">
        <v>136</v>
      </c>
      <c r="I58" s="38">
        <v>36</v>
      </c>
      <c r="J58" s="38">
        <v>20385</v>
      </c>
      <c r="K58" s="40">
        <v>801.7068470523459</v>
      </c>
      <c r="L58" s="38">
        <v>7055</v>
      </c>
      <c r="M58" s="38">
        <v>9750</v>
      </c>
      <c r="N58" s="38">
        <v>2844</v>
      </c>
      <c r="O58" s="38">
        <v>544</v>
      </c>
      <c r="P58" s="38">
        <v>192</v>
      </c>
      <c r="U58" s="48"/>
    </row>
    <row r="59" spans="2:21" s="4" customFormat="1" ht="2.25" customHeight="1">
      <c r="B59" s="11"/>
      <c r="C59" s="66"/>
      <c r="D59" s="85"/>
      <c r="E59" s="65"/>
      <c r="F59" s="65"/>
      <c r="G59" s="65"/>
      <c r="H59" s="65"/>
      <c r="I59" s="65"/>
      <c r="J59" s="181"/>
      <c r="K59" s="182"/>
      <c r="L59" s="65"/>
      <c r="M59" s="65"/>
      <c r="N59" s="65"/>
      <c r="O59" s="65"/>
      <c r="P59" s="65"/>
      <c r="U59" s="48"/>
    </row>
    <row r="60" spans="1:21" s="4" customFormat="1" ht="8.25" customHeight="1">
      <c r="A60" s="179" t="s">
        <v>71</v>
      </c>
      <c r="B60" s="11"/>
      <c r="C60" s="38">
        <v>26807</v>
      </c>
      <c r="D60" s="38">
        <v>13553</v>
      </c>
      <c r="E60" s="38">
        <v>7255</v>
      </c>
      <c r="F60" s="38">
        <v>4898</v>
      </c>
      <c r="G60" s="38">
        <v>925</v>
      </c>
      <c r="H60" s="38">
        <v>151</v>
      </c>
      <c r="I60" s="38">
        <v>25</v>
      </c>
      <c r="J60" s="38">
        <v>20562</v>
      </c>
      <c r="K60" s="40">
        <v>767.0384601037042</v>
      </c>
      <c r="L60" s="38">
        <v>7255</v>
      </c>
      <c r="M60" s="38">
        <v>9796</v>
      </c>
      <c r="N60" s="38">
        <v>2775</v>
      </c>
      <c r="O60" s="38">
        <v>604</v>
      </c>
      <c r="P60" s="38">
        <v>132</v>
      </c>
      <c r="U60" s="48"/>
    </row>
    <row r="61" spans="1:21" s="4" customFormat="1" ht="2.25" customHeight="1">
      <c r="A61" s="179"/>
      <c r="B61" s="3"/>
      <c r="C61" s="66"/>
      <c r="D61" s="85"/>
      <c r="E61" s="65"/>
      <c r="F61" s="65"/>
      <c r="G61" s="65"/>
      <c r="H61" s="65"/>
      <c r="I61" s="65"/>
      <c r="J61" s="181"/>
      <c r="K61" s="65"/>
      <c r="L61" s="65"/>
      <c r="M61" s="65"/>
      <c r="N61" s="65"/>
      <c r="O61" s="65"/>
      <c r="P61" s="65"/>
      <c r="U61" s="48"/>
    </row>
    <row r="62" spans="1:21" s="4" customFormat="1" ht="9" customHeight="1">
      <c r="A62" s="179"/>
      <c r="B62" s="3"/>
      <c r="C62" s="66"/>
      <c r="D62" s="85"/>
      <c r="E62" s="65"/>
      <c r="F62" s="65"/>
      <c r="G62" s="65"/>
      <c r="H62" s="65"/>
      <c r="I62" s="65"/>
      <c r="J62" s="181"/>
      <c r="K62" s="65"/>
      <c r="L62" s="65"/>
      <c r="M62" s="65"/>
      <c r="N62" s="65"/>
      <c r="O62" s="65"/>
      <c r="P62" s="65"/>
      <c r="U62" s="48"/>
    </row>
    <row r="63" spans="1:16" s="4" customFormat="1" ht="9.75" customHeight="1">
      <c r="A63" s="355" t="s">
        <v>128</v>
      </c>
      <c r="B63" s="355"/>
      <c r="C63" s="355"/>
      <c r="D63" s="355"/>
      <c r="E63" s="355"/>
      <c r="F63" s="355"/>
      <c r="G63" s="355"/>
      <c r="H63" s="355"/>
      <c r="I63" s="355"/>
      <c r="J63" s="355"/>
      <c r="K63" s="355"/>
      <c r="L63" s="355"/>
      <c r="M63" s="355"/>
      <c r="N63" s="355"/>
      <c r="O63" s="355"/>
      <c r="P63" s="355"/>
    </row>
    <row r="64" s="4" customFormat="1" ht="3.75" customHeight="1"/>
    <row r="65" spans="1:16" s="4" customFormat="1" ht="10.5" customHeight="1">
      <c r="A65" s="366" t="s">
        <v>26</v>
      </c>
      <c r="B65" s="367"/>
      <c r="C65" s="374" t="s">
        <v>129</v>
      </c>
      <c r="D65" s="376"/>
      <c r="E65" s="363" t="s">
        <v>130</v>
      </c>
      <c r="F65" s="364"/>
      <c r="G65" s="364"/>
      <c r="H65" s="364"/>
      <c r="I65" s="364"/>
      <c r="J65" s="364"/>
      <c r="K65" s="364"/>
      <c r="L65" s="364"/>
      <c r="M65" s="364"/>
      <c r="N65" s="364"/>
      <c r="O65" s="364"/>
      <c r="P65" s="364"/>
    </row>
    <row r="66" spans="1:16" s="4" customFormat="1" ht="7.5" customHeight="1">
      <c r="A66" s="369"/>
      <c r="B66" s="370"/>
      <c r="C66" s="389"/>
      <c r="D66" s="390"/>
      <c r="E66" s="365" t="s">
        <v>131</v>
      </c>
      <c r="F66" s="367"/>
      <c r="G66" s="374" t="s">
        <v>132</v>
      </c>
      <c r="H66" s="376"/>
      <c r="I66" s="374" t="s">
        <v>133</v>
      </c>
      <c r="J66" s="376"/>
      <c r="K66" s="374" t="s">
        <v>134</v>
      </c>
      <c r="L66" s="376"/>
      <c r="M66" s="374" t="s">
        <v>135</v>
      </c>
      <c r="N66" s="376"/>
      <c r="O66" s="365" t="s">
        <v>136</v>
      </c>
      <c r="P66" s="366"/>
    </row>
    <row r="67" spans="1:16" s="4" customFormat="1" ht="10.5" customHeight="1">
      <c r="A67" s="369"/>
      <c r="B67" s="370"/>
      <c r="C67" s="377"/>
      <c r="D67" s="379"/>
      <c r="E67" s="371"/>
      <c r="F67" s="373"/>
      <c r="G67" s="377"/>
      <c r="H67" s="379"/>
      <c r="I67" s="377"/>
      <c r="J67" s="379"/>
      <c r="K67" s="377"/>
      <c r="L67" s="379"/>
      <c r="M67" s="377"/>
      <c r="N67" s="379"/>
      <c r="O67" s="371"/>
      <c r="P67" s="372"/>
    </row>
    <row r="68" spans="1:16" s="4" customFormat="1" ht="10.5" customHeight="1">
      <c r="A68" s="372"/>
      <c r="B68" s="373"/>
      <c r="C68" s="8" t="s">
        <v>35</v>
      </c>
      <c r="D68" s="8" t="s">
        <v>34</v>
      </c>
      <c r="E68" s="8" t="s">
        <v>35</v>
      </c>
      <c r="F68" s="8" t="s">
        <v>34</v>
      </c>
      <c r="G68" s="8" t="s">
        <v>35</v>
      </c>
      <c r="H68" s="8" t="s">
        <v>34</v>
      </c>
      <c r="I68" s="8" t="s">
        <v>35</v>
      </c>
      <c r="J68" s="8" t="s">
        <v>34</v>
      </c>
      <c r="K68" s="8" t="s">
        <v>35</v>
      </c>
      <c r="L68" s="8" t="s">
        <v>34</v>
      </c>
      <c r="M68" s="8" t="s">
        <v>35</v>
      </c>
      <c r="N68" s="8" t="s">
        <v>34</v>
      </c>
      <c r="O68" s="8" t="s">
        <v>35</v>
      </c>
      <c r="P68" s="183" t="s">
        <v>34</v>
      </c>
    </row>
    <row r="69" spans="2:10" s="4" customFormat="1" ht="3" customHeight="1">
      <c r="B69" s="13"/>
      <c r="C69" s="20"/>
      <c r="E69" s="20"/>
      <c r="J69" s="184"/>
    </row>
    <row r="70" spans="1:16" s="4" customFormat="1" ht="9" customHeight="1">
      <c r="A70" s="45" t="s">
        <v>41</v>
      </c>
      <c r="B70" s="13"/>
      <c r="C70" s="20">
        <f>(E70+G70+I70+K70+M70+O70)</f>
        <v>13311</v>
      </c>
      <c r="D70" s="185">
        <v>100</v>
      </c>
      <c r="E70" s="20">
        <v>2726</v>
      </c>
      <c r="F70" s="28">
        <f>(E70*100/C70)</f>
        <v>20.47930283224401</v>
      </c>
      <c r="G70" s="20">
        <v>4044</v>
      </c>
      <c r="H70" s="28">
        <f>(G70*100/C70)</f>
        <v>30.38088798737886</v>
      </c>
      <c r="I70" s="20">
        <v>3146</v>
      </c>
      <c r="J70" s="28">
        <f>(I70*100/C70)</f>
        <v>23.634587934790776</v>
      </c>
      <c r="K70" s="20">
        <v>1714</v>
      </c>
      <c r="L70" s="28">
        <f>(K70*100/C70)</f>
        <v>12.876568251821801</v>
      </c>
      <c r="M70" s="20">
        <v>909</v>
      </c>
      <c r="N70" s="28">
        <f>(M70*100/C70)</f>
        <v>6.8289384719405</v>
      </c>
      <c r="O70" s="20">
        <v>772</v>
      </c>
      <c r="P70" s="28">
        <f>(O70*100/C70)</f>
        <v>5.799714521824055</v>
      </c>
    </row>
    <row r="71" spans="1:16" s="4" customFormat="1" ht="3" customHeight="1">
      <c r="A71" s="45"/>
      <c r="B71" s="13"/>
      <c r="C71" s="20"/>
      <c r="D71" s="185"/>
      <c r="E71" s="20"/>
      <c r="F71" s="28"/>
      <c r="G71" s="20"/>
      <c r="H71" s="28"/>
      <c r="I71" s="20"/>
      <c r="J71" s="28"/>
      <c r="K71" s="20"/>
      <c r="L71" s="28"/>
      <c r="M71" s="20"/>
      <c r="N71" s="28"/>
      <c r="O71" s="20"/>
      <c r="P71" s="28"/>
    </row>
    <row r="72" spans="1:16" s="4" customFormat="1" ht="9" customHeight="1">
      <c r="A72" s="45" t="s">
        <v>42</v>
      </c>
      <c r="B72" s="13"/>
      <c r="C72" s="20">
        <f>(E72+G72+I72+K72+M72+O72)</f>
        <v>6944</v>
      </c>
      <c r="D72" s="185">
        <v>100</v>
      </c>
      <c r="E72" s="20">
        <v>2041</v>
      </c>
      <c r="F72" s="28">
        <f>(E72*100/C72)</f>
        <v>29.392281105990783</v>
      </c>
      <c r="G72" s="20">
        <v>2022</v>
      </c>
      <c r="H72" s="28">
        <f>(G72*100/C72)</f>
        <v>29.118663594470046</v>
      </c>
      <c r="I72" s="20">
        <v>1271</v>
      </c>
      <c r="J72" s="28">
        <f>(I72*100/C72)</f>
        <v>18.303571428571427</v>
      </c>
      <c r="K72" s="20">
        <v>626</v>
      </c>
      <c r="L72" s="28">
        <f>(K72*100/C72)</f>
        <v>9.014976958525345</v>
      </c>
      <c r="M72" s="20">
        <v>554</v>
      </c>
      <c r="N72" s="28">
        <f>(M72*100/C72)</f>
        <v>7.978110599078341</v>
      </c>
      <c r="O72" s="20">
        <v>430</v>
      </c>
      <c r="P72" s="28">
        <f>(O72*100/C72)</f>
        <v>6.192396313364055</v>
      </c>
    </row>
    <row r="73" spans="1:16" s="4" customFormat="1" ht="3" customHeight="1">
      <c r="A73" s="45"/>
      <c r="B73" s="13"/>
      <c r="C73" s="20"/>
      <c r="D73" s="185"/>
      <c r="E73" s="20"/>
      <c r="F73" s="28"/>
      <c r="G73" s="20"/>
      <c r="H73" s="28"/>
      <c r="I73" s="20"/>
      <c r="J73" s="28"/>
      <c r="K73" s="20"/>
      <c r="L73" s="28"/>
      <c r="M73" s="20"/>
      <c r="N73" s="28"/>
      <c r="O73" s="20"/>
      <c r="P73" s="28"/>
    </row>
    <row r="74" spans="1:16" s="4" customFormat="1" ht="9" customHeight="1">
      <c r="A74" s="45" t="s">
        <v>43</v>
      </c>
      <c r="B74" s="13"/>
      <c r="C74" s="20">
        <f>(E74+G74+I74+K74+M74+O74)</f>
        <v>11464</v>
      </c>
      <c r="D74" s="185">
        <v>100</v>
      </c>
      <c r="E74" s="20">
        <v>3584</v>
      </c>
      <c r="F74" s="28">
        <f>(E74*100/C74)</f>
        <v>31.263084438241453</v>
      </c>
      <c r="G74" s="20">
        <v>3551</v>
      </c>
      <c r="H74" s="28">
        <f>(G74*100/C74)</f>
        <v>30.97522679692952</v>
      </c>
      <c r="I74" s="20">
        <v>1939</v>
      </c>
      <c r="J74" s="28">
        <f>(I74*100/C74)</f>
        <v>16.913817166782973</v>
      </c>
      <c r="K74" s="20">
        <v>1051</v>
      </c>
      <c r="L74" s="28">
        <f>(K74*100/C74)</f>
        <v>9.167829727843685</v>
      </c>
      <c r="M74" s="20">
        <v>723</v>
      </c>
      <c r="N74" s="28">
        <f>(M74*100/C74)</f>
        <v>6.306699232379623</v>
      </c>
      <c r="O74" s="20">
        <v>616</v>
      </c>
      <c r="P74" s="28">
        <f>(O74*100/C74)</f>
        <v>5.373342637822749</v>
      </c>
    </row>
    <row r="75" spans="1:16" s="4" customFormat="1" ht="3" customHeight="1">
      <c r="A75" s="45"/>
      <c r="B75" s="13"/>
      <c r="C75" s="20"/>
      <c r="D75" s="185"/>
      <c r="E75" s="20"/>
      <c r="F75" s="28"/>
      <c r="G75" s="20"/>
      <c r="H75" s="28"/>
      <c r="I75" s="20"/>
      <c r="J75" s="28"/>
      <c r="K75" s="20"/>
      <c r="L75" s="28"/>
      <c r="M75" s="20"/>
      <c r="N75" s="28"/>
      <c r="O75" s="20"/>
      <c r="P75" s="28"/>
    </row>
    <row r="76" spans="1:16" s="4" customFormat="1" ht="9" customHeight="1">
      <c r="A76" s="45" t="s">
        <v>44</v>
      </c>
      <c r="B76" s="13"/>
      <c r="C76" s="20">
        <f>(E76+G76+I76+K76+M76+O76)</f>
        <v>16527</v>
      </c>
      <c r="D76" s="185">
        <v>100</v>
      </c>
      <c r="E76" s="20">
        <v>4576</v>
      </c>
      <c r="F76" s="28">
        <f>(E76*100/C76)</f>
        <v>27.688025654988806</v>
      </c>
      <c r="G76" s="20">
        <v>5096</v>
      </c>
      <c r="H76" s="28">
        <f>(G76*100/C76)</f>
        <v>30.83439220669208</v>
      </c>
      <c r="I76" s="20">
        <v>3198</v>
      </c>
      <c r="J76" s="28">
        <f>(I76*100/C76)</f>
        <v>19.35015429297513</v>
      </c>
      <c r="K76" s="20">
        <v>1842</v>
      </c>
      <c r="L76" s="28">
        <f>(K76*100/C76)</f>
        <v>11.145398438918134</v>
      </c>
      <c r="M76" s="20">
        <v>887</v>
      </c>
      <c r="N76" s="28">
        <f>(M76*100/C76)</f>
        <v>5.36697525261693</v>
      </c>
      <c r="O76" s="20">
        <v>928</v>
      </c>
      <c r="P76" s="28">
        <f>(O76*100/C76)</f>
        <v>5.615054153808919</v>
      </c>
    </row>
    <row r="77" spans="1:16" s="4" customFormat="1" ht="3" customHeight="1">
      <c r="A77" s="45"/>
      <c r="B77" s="13"/>
      <c r="C77" s="20"/>
      <c r="D77" s="185"/>
      <c r="E77" s="20"/>
      <c r="F77" s="28"/>
      <c r="G77" s="20"/>
      <c r="H77" s="28"/>
      <c r="I77" s="20"/>
      <c r="J77" s="28"/>
      <c r="K77" s="20"/>
      <c r="L77" s="28"/>
      <c r="M77" s="20"/>
      <c r="N77" s="28"/>
      <c r="O77" s="20"/>
      <c r="P77" s="28"/>
    </row>
    <row r="78" spans="1:16" s="4" customFormat="1" ht="9" customHeight="1">
      <c r="A78" s="45" t="s">
        <v>45</v>
      </c>
      <c r="B78" s="13"/>
      <c r="C78" s="20">
        <f>(E78+G78+I78+K78+M78+O78)</f>
        <v>13408</v>
      </c>
      <c r="D78" s="185">
        <v>100</v>
      </c>
      <c r="E78" s="20">
        <v>2533</v>
      </c>
      <c r="F78" s="28">
        <f>(E78*100/C78)</f>
        <v>18.89170644391408</v>
      </c>
      <c r="G78" s="20">
        <v>4143</v>
      </c>
      <c r="H78" s="28">
        <f>(G78*100/C78)</f>
        <v>30.899463007159905</v>
      </c>
      <c r="I78" s="20">
        <v>2842</v>
      </c>
      <c r="J78" s="28">
        <f>(I78*100/C78)</f>
        <v>21.196300715990454</v>
      </c>
      <c r="K78" s="20">
        <v>1894</v>
      </c>
      <c r="L78" s="28">
        <f>(K78*100/C78)</f>
        <v>14.125894988066825</v>
      </c>
      <c r="M78" s="20">
        <v>1102</v>
      </c>
      <c r="N78" s="28">
        <f>(M78*100/C78)</f>
        <v>8.218973747016706</v>
      </c>
      <c r="O78" s="20">
        <v>894</v>
      </c>
      <c r="P78" s="28">
        <f>(O78*100/C78)</f>
        <v>6.6676610978520285</v>
      </c>
    </row>
    <row r="79" spans="1:16" s="4" customFormat="1" ht="3" customHeight="1">
      <c r="A79" s="45"/>
      <c r="B79" s="13"/>
      <c r="C79" s="20"/>
      <c r="D79" s="185"/>
      <c r="E79" s="20"/>
      <c r="F79" s="28"/>
      <c r="G79" s="20"/>
      <c r="H79" s="28"/>
      <c r="I79" s="20"/>
      <c r="J79" s="28"/>
      <c r="K79" s="20"/>
      <c r="L79" s="28"/>
      <c r="M79" s="20"/>
      <c r="N79" s="28"/>
      <c r="O79" s="20"/>
      <c r="P79" s="28"/>
    </row>
    <row r="80" spans="1:16" s="4" customFormat="1" ht="9" customHeight="1">
      <c r="A80" s="176" t="s">
        <v>46</v>
      </c>
      <c r="B80" s="13"/>
      <c r="C80" s="20">
        <f>(E80+G80+I80+K80+M80+O80)</f>
        <v>19252</v>
      </c>
      <c r="D80" s="185">
        <v>100</v>
      </c>
      <c r="E80" s="20">
        <v>3625</v>
      </c>
      <c r="F80" s="28">
        <f>(E80*100/C80)</f>
        <v>18.829212549345524</v>
      </c>
      <c r="G80" s="20">
        <v>5467</v>
      </c>
      <c r="H80" s="28">
        <f>(G80*100/C80)</f>
        <v>28.397049657178474</v>
      </c>
      <c r="I80" s="20">
        <v>3659</v>
      </c>
      <c r="J80" s="28">
        <f>(I80*100/C80)</f>
        <v>19.005817577394556</v>
      </c>
      <c r="K80" s="20">
        <v>2884</v>
      </c>
      <c r="L80" s="28">
        <f>(K80*100/C80)</f>
        <v>14.980261790982755</v>
      </c>
      <c r="M80" s="20">
        <v>2147</v>
      </c>
      <c r="N80" s="28">
        <f>(M80*100/C80)</f>
        <v>11.152088094743403</v>
      </c>
      <c r="O80" s="20">
        <v>1470</v>
      </c>
      <c r="P80" s="28">
        <f>(O80*100/C80)</f>
        <v>7.6355703303552875</v>
      </c>
    </row>
    <row r="81" spans="1:16" s="4" customFormat="1" ht="3" customHeight="1">
      <c r="A81" s="176"/>
      <c r="B81" s="13"/>
      <c r="C81" s="20"/>
      <c r="D81" s="185"/>
      <c r="E81" s="20"/>
      <c r="F81" s="28"/>
      <c r="G81" s="20"/>
      <c r="H81" s="28"/>
      <c r="I81" s="20"/>
      <c r="J81" s="28"/>
      <c r="K81" s="20"/>
      <c r="L81" s="28"/>
      <c r="M81" s="20"/>
      <c r="N81" s="28"/>
      <c r="O81" s="20"/>
      <c r="P81" s="28"/>
    </row>
    <row r="82" spans="1:16" s="4" customFormat="1" ht="9" customHeight="1">
      <c r="A82" s="176" t="s">
        <v>51</v>
      </c>
      <c r="B82" s="13"/>
      <c r="C82" s="20">
        <f>(E82+G82+I82+K82+M82+O82)</f>
        <v>19168</v>
      </c>
      <c r="D82" s="185">
        <v>100</v>
      </c>
      <c r="E82" s="20">
        <v>3981</v>
      </c>
      <c r="F82" s="28">
        <f>(E82*100/C82)</f>
        <v>20.76898998330551</v>
      </c>
      <c r="G82" s="20">
        <v>5458</v>
      </c>
      <c r="H82" s="28">
        <f>(G82*100/C82)</f>
        <v>28.474540901502504</v>
      </c>
      <c r="I82" s="20">
        <v>3292</v>
      </c>
      <c r="J82" s="28">
        <f>(I82*100/C82)</f>
        <v>17.174457429048413</v>
      </c>
      <c r="K82" s="20">
        <v>2430</v>
      </c>
      <c r="L82" s="28">
        <f>(K82*100/C82)</f>
        <v>12.67737896494157</v>
      </c>
      <c r="M82" s="20">
        <v>1955</v>
      </c>
      <c r="N82" s="28">
        <f>(M82*100/C82)</f>
        <v>10.199290484140233</v>
      </c>
      <c r="O82" s="20">
        <v>2052</v>
      </c>
      <c r="P82" s="28">
        <f>(O82*100/C82)</f>
        <v>10.70534223706177</v>
      </c>
    </row>
    <row r="83" spans="1:16" s="4" customFormat="1" ht="3" customHeight="1">
      <c r="A83" s="176"/>
      <c r="B83" s="13"/>
      <c r="C83" s="20"/>
      <c r="D83" s="185"/>
      <c r="E83" s="20"/>
      <c r="F83" s="28"/>
      <c r="G83" s="20"/>
      <c r="H83" s="28"/>
      <c r="I83" s="20"/>
      <c r="J83" s="28"/>
      <c r="K83" s="20"/>
      <c r="L83" s="28"/>
      <c r="M83" s="20"/>
      <c r="N83" s="28"/>
      <c r="O83" s="20"/>
      <c r="P83" s="28"/>
    </row>
    <row r="84" spans="1:16" s="4" customFormat="1" ht="9" customHeight="1">
      <c r="A84" s="176" t="s">
        <v>52</v>
      </c>
      <c r="B84" s="13"/>
      <c r="C84" s="20">
        <f>(E84+G84+I84+K84+M84+O84)</f>
        <v>20521</v>
      </c>
      <c r="D84" s="185">
        <v>100</v>
      </c>
      <c r="E84" s="20">
        <v>4410</v>
      </c>
      <c r="F84" s="28">
        <f>(E84*100/C84)</f>
        <v>21.490180790409823</v>
      </c>
      <c r="G84" s="20">
        <v>6034</v>
      </c>
      <c r="H84" s="28">
        <f>(G84*100/C84)</f>
        <v>29.404025144973442</v>
      </c>
      <c r="I84" s="20">
        <v>3418</v>
      </c>
      <c r="J84" s="28">
        <f>(I84*100/C84)</f>
        <v>16.656108376784758</v>
      </c>
      <c r="K84" s="20">
        <v>2440</v>
      </c>
      <c r="L84" s="28">
        <f>(K84*100/C84)</f>
        <v>11.890258759319721</v>
      </c>
      <c r="M84" s="20">
        <v>2050</v>
      </c>
      <c r="N84" s="28">
        <f>(M84*100/C84)</f>
        <v>9.989766580575996</v>
      </c>
      <c r="O84" s="20">
        <v>2169</v>
      </c>
      <c r="P84" s="28">
        <f>(O84*100/C84)</f>
        <v>10.56966034793626</v>
      </c>
    </row>
    <row r="85" spans="1:16" s="4" customFormat="1" ht="3" customHeight="1">
      <c r="A85" s="176"/>
      <c r="B85" s="13"/>
      <c r="C85" s="20"/>
      <c r="D85" s="185"/>
      <c r="E85" s="20"/>
      <c r="F85" s="28"/>
      <c r="G85" s="20"/>
      <c r="H85" s="28"/>
      <c r="I85" s="20"/>
      <c r="J85" s="28"/>
      <c r="K85" s="20"/>
      <c r="L85" s="28"/>
      <c r="M85" s="20"/>
      <c r="N85" s="28"/>
      <c r="O85" s="20"/>
      <c r="P85" s="28"/>
    </row>
    <row r="86" spans="1:16" s="4" customFormat="1" ht="9" customHeight="1">
      <c r="A86" s="176" t="s">
        <v>53</v>
      </c>
      <c r="B86" s="13"/>
      <c r="C86" s="20">
        <f>(E86+G86+I86+K86+M86+O86)</f>
        <v>20686</v>
      </c>
      <c r="D86" s="185">
        <v>100</v>
      </c>
      <c r="E86" s="20">
        <v>4369</v>
      </c>
      <c r="F86" s="28">
        <f>(E86*100/C86)</f>
        <v>21.120564633085177</v>
      </c>
      <c r="G86" s="20">
        <v>6162</v>
      </c>
      <c r="H86" s="28">
        <f>(G86*100/C86)</f>
        <v>29.788262593058107</v>
      </c>
      <c r="I86" s="20">
        <v>3643</v>
      </c>
      <c r="J86" s="28">
        <f>(I86*100/C86)</f>
        <v>17.610944600212704</v>
      </c>
      <c r="K86" s="20">
        <v>2442</v>
      </c>
      <c r="L86" s="28">
        <f>(K86*100/C86)</f>
        <v>11.805085565116505</v>
      </c>
      <c r="M86" s="20">
        <v>1939</v>
      </c>
      <c r="N86" s="28">
        <f>(M86*100/C86)</f>
        <v>9.373489316445905</v>
      </c>
      <c r="O86" s="20">
        <v>2131</v>
      </c>
      <c r="P86" s="28">
        <f>(O86*100/C86)</f>
        <v>10.301653292081602</v>
      </c>
    </row>
    <row r="87" spans="1:16" s="4" customFormat="1" ht="3" customHeight="1">
      <c r="A87" s="176"/>
      <c r="B87" s="13"/>
      <c r="C87" s="20"/>
      <c r="D87" s="185"/>
      <c r="E87" s="20"/>
      <c r="F87" s="28"/>
      <c r="G87" s="20"/>
      <c r="H87" s="28"/>
      <c r="I87" s="20"/>
      <c r="J87" s="28"/>
      <c r="K87" s="20"/>
      <c r="L87" s="28"/>
      <c r="M87" s="20"/>
      <c r="N87" s="28"/>
      <c r="O87" s="20"/>
      <c r="P87" s="28"/>
    </row>
    <row r="88" spans="1:16" s="4" customFormat="1" ht="9" customHeight="1">
      <c r="A88" s="176" t="s">
        <v>54</v>
      </c>
      <c r="B88" s="13"/>
      <c r="C88" s="20">
        <f>(E88+G88+I88+K88+M88+O88)</f>
        <v>23011</v>
      </c>
      <c r="D88" s="185">
        <v>100</v>
      </c>
      <c r="E88" s="20">
        <v>4685</v>
      </c>
      <c r="F88" s="28">
        <f>(E88*100/C88)</f>
        <v>20.35982790839164</v>
      </c>
      <c r="G88" s="20">
        <v>6934</v>
      </c>
      <c r="H88" s="28">
        <f>(G88*100/C88)</f>
        <v>30.133414453956803</v>
      </c>
      <c r="I88" s="20">
        <v>4041</v>
      </c>
      <c r="J88" s="28">
        <f>(I88*100/C88)</f>
        <v>17.561166398678893</v>
      </c>
      <c r="K88" s="20">
        <v>2664</v>
      </c>
      <c r="L88" s="28">
        <f>(K88*100/C88)</f>
        <v>11.577071835209248</v>
      </c>
      <c r="M88" s="20">
        <v>2131</v>
      </c>
      <c r="N88" s="28">
        <f>(M88*100/C88)</f>
        <v>9.26078831863022</v>
      </c>
      <c r="O88" s="20">
        <v>2556</v>
      </c>
      <c r="P88" s="28">
        <f>(O88*100/C88)</f>
        <v>11.107731085133198</v>
      </c>
    </row>
    <row r="89" spans="1:16" s="4" customFormat="1" ht="3" customHeight="1">
      <c r="A89" s="176"/>
      <c r="B89" s="13"/>
      <c r="C89" s="20"/>
      <c r="D89" s="185"/>
      <c r="E89" s="20"/>
      <c r="F89" s="28"/>
      <c r="G89" s="20"/>
      <c r="H89" s="28"/>
      <c r="I89" s="20"/>
      <c r="J89" s="28"/>
      <c r="K89" s="20"/>
      <c r="L89" s="28"/>
      <c r="M89" s="20"/>
      <c r="N89" s="28"/>
      <c r="O89" s="20"/>
      <c r="P89" s="28"/>
    </row>
    <row r="90" spans="1:16" s="4" customFormat="1" ht="9" customHeight="1">
      <c r="A90" s="176" t="s">
        <v>55</v>
      </c>
      <c r="B90" s="13"/>
      <c r="C90" s="20">
        <f>(E90+G90+I90+K90+M90+O90)</f>
        <v>23087</v>
      </c>
      <c r="D90" s="185">
        <v>100</v>
      </c>
      <c r="E90" s="20">
        <v>4382</v>
      </c>
      <c r="F90" s="28">
        <f>(E90*100/C90)</f>
        <v>18.980378568025294</v>
      </c>
      <c r="G90" s="20">
        <v>7122</v>
      </c>
      <c r="H90" s="28">
        <f>(G90*100/C90)</f>
        <v>30.84852947546238</v>
      </c>
      <c r="I90" s="20">
        <v>4205</v>
      </c>
      <c r="J90" s="28">
        <f>(I90*100/C90)</f>
        <v>18.213713345172607</v>
      </c>
      <c r="K90" s="20">
        <v>2806</v>
      </c>
      <c r="L90" s="28">
        <f>(K90*100/C90)</f>
        <v>12.154026075280461</v>
      </c>
      <c r="M90" s="20">
        <v>2089</v>
      </c>
      <c r="N90" s="28">
        <f>(M90*100/C90)</f>
        <v>9.048382206436523</v>
      </c>
      <c r="O90" s="20">
        <v>2483</v>
      </c>
      <c r="P90" s="28">
        <f>(O90*100/C90)</f>
        <v>10.754970329622731</v>
      </c>
    </row>
    <row r="91" spans="1:16" s="4" customFormat="1" ht="3" customHeight="1">
      <c r="A91" s="176"/>
      <c r="B91" s="13"/>
      <c r="C91" s="20"/>
      <c r="D91" s="185"/>
      <c r="E91" s="20"/>
      <c r="F91" s="28"/>
      <c r="G91" s="20"/>
      <c r="H91" s="28"/>
      <c r="I91" s="20"/>
      <c r="J91" s="28" t="s">
        <v>137</v>
      </c>
      <c r="K91" s="20"/>
      <c r="L91" s="28"/>
      <c r="M91" s="20"/>
      <c r="N91" s="28"/>
      <c r="O91" s="20"/>
      <c r="P91" s="28"/>
    </row>
    <row r="92" spans="1:16" s="4" customFormat="1" ht="9" customHeight="1">
      <c r="A92" s="176" t="s">
        <v>56</v>
      </c>
      <c r="B92" s="11"/>
      <c r="C92" s="20">
        <f>(E92+G92+I92+K92+M92+O92)</f>
        <v>23434</v>
      </c>
      <c r="D92" s="185">
        <v>100</v>
      </c>
      <c r="E92" s="20">
        <v>4432</v>
      </c>
      <c r="F92" s="28">
        <f>(E92*100/C92)</f>
        <v>18.912690961850302</v>
      </c>
      <c r="G92" s="20">
        <v>7608</v>
      </c>
      <c r="H92" s="28">
        <f>(G92*100/C92)</f>
        <v>32.46564820346505</v>
      </c>
      <c r="I92" s="20">
        <v>4249</v>
      </c>
      <c r="J92" s="28">
        <f>(I92*100/C92)</f>
        <v>18.13177434496885</v>
      </c>
      <c r="K92" s="20">
        <v>2740</v>
      </c>
      <c r="L92" s="28">
        <f>(K92*100/C92)</f>
        <v>11.692412733634889</v>
      </c>
      <c r="M92" s="20">
        <v>1967</v>
      </c>
      <c r="N92" s="28">
        <f>(M92*100/C92)</f>
        <v>8.393786805496287</v>
      </c>
      <c r="O92" s="20">
        <v>2438</v>
      </c>
      <c r="P92" s="28">
        <f>(O92*100/C92)</f>
        <v>10.403686950584621</v>
      </c>
    </row>
    <row r="93" spans="1:16" s="4" customFormat="1" ht="3" customHeight="1">
      <c r="A93" s="176"/>
      <c r="B93" s="11"/>
      <c r="C93" s="20"/>
      <c r="D93" s="185"/>
      <c r="E93" s="20"/>
      <c r="F93" s="28"/>
      <c r="G93" s="20"/>
      <c r="H93" s="28"/>
      <c r="I93" s="20"/>
      <c r="J93" s="28"/>
      <c r="K93" s="20"/>
      <c r="L93" s="28"/>
      <c r="M93" s="20"/>
      <c r="N93" s="28"/>
      <c r="O93" s="20"/>
      <c r="P93" s="28"/>
    </row>
    <row r="94" spans="1:16" s="4" customFormat="1" ht="9" customHeight="1">
      <c r="A94" s="176" t="s">
        <v>57</v>
      </c>
      <c r="B94" s="11"/>
      <c r="C94" s="20">
        <v>24259</v>
      </c>
      <c r="D94" s="185">
        <v>100</v>
      </c>
      <c r="E94" s="20">
        <v>4270</v>
      </c>
      <c r="F94" s="28">
        <v>17.6</v>
      </c>
      <c r="G94" s="20">
        <v>7848</v>
      </c>
      <c r="H94" s="28">
        <v>32.4</v>
      </c>
      <c r="I94" s="20">
        <v>4595</v>
      </c>
      <c r="J94" s="28">
        <v>18.9</v>
      </c>
      <c r="K94" s="20">
        <v>2943</v>
      </c>
      <c r="L94" s="28">
        <v>12.1</v>
      </c>
      <c r="M94" s="20">
        <v>2062</v>
      </c>
      <c r="N94" s="28">
        <v>8.5</v>
      </c>
      <c r="O94" s="20">
        <v>2541</v>
      </c>
      <c r="P94" s="28">
        <v>10.5</v>
      </c>
    </row>
    <row r="95" spans="1:16" s="4" customFormat="1" ht="3" customHeight="1">
      <c r="A95" s="176"/>
      <c r="B95" s="186"/>
      <c r="C95" s="20"/>
      <c r="D95" s="185"/>
      <c r="E95" s="3"/>
      <c r="F95" s="28"/>
      <c r="G95" s="3"/>
      <c r="H95" s="3"/>
      <c r="I95" s="3"/>
      <c r="J95" s="3"/>
      <c r="K95" s="3"/>
      <c r="L95" s="3"/>
      <c r="M95" s="3"/>
      <c r="N95" s="3"/>
      <c r="O95" s="3"/>
      <c r="P95" s="3"/>
    </row>
    <row r="96" spans="1:16" s="4" customFormat="1" ht="9" customHeight="1">
      <c r="A96" s="176" t="s">
        <v>58</v>
      </c>
      <c r="B96" s="11"/>
      <c r="C96" s="20">
        <v>26046</v>
      </c>
      <c r="D96" s="185">
        <v>100</v>
      </c>
      <c r="E96" s="20">
        <v>4235</v>
      </c>
      <c r="F96" s="28">
        <v>16.3</v>
      </c>
      <c r="G96" s="20">
        <v>8555</v>
      </c>
      <c r="H96" s="28">
        <v>32.8</v>
      </c>
      <c r="I96" s="20">
        <v>5088</v>
      </c>
      <c r="J96" s="28">
        <v>19.5</v>
      </c>
      <c r="K96" s="20">
        <v>3257</v>
      </c>
      <c r="L96" s="28">
        <v>12.5</v>
      </c>
      <c r="M96" s="20">
        <v>2177</v>
      </c>
      <c r="N96" s="28">
        <v>8.4</v>
      </c>
      <c r="O96" s="20">
        <v>2734</v>
      </c>
      <c r="P96" s="28">
        <v>10.5</v>
      </c>
    </row>
    <row r="97" spans="1:16" s="4" customFormat="1" ht="2.25" customHeight="1">
      <c r="A97" s="176"/>
      <c r="B97" s="11"/>
      <c r="C97" s="20"/>
      <c r="D97" s="185"/>
      <c r="E97" s="20"/>
      <c r="F97" s="28"/>
      <c r="G97" s="20"/>
      <c r="H97" s="28"/>
      <c r="I97" s="20"/>
      <c r="J97" s="28"/>
      <c r="K97" s="20"/>
      <c r="L97" s="28"/>
      <c r="M97" s="20"/>
      <c r="N97" s="28"/>
      <c r="O97" s="20"/>
      <c r="P97" s="28"/>
    </row>
    <row r="98" spans="1:16" s="4" customFormat="1" ht="9.75" customHeight="1">
      <c r="A98" s="176" t="s">
        <v>59</v>
      </c>
      <c r="B98" s="11"/>
      <c r="C98" s="20">
        <v>26553</v>
      </c>
      <c r="D98" s="185">
        <v>100</v>
      </c>
      <c r="E98" s="20">
        <v>4303</v>
      </c>
      <c r="F98" s="28">
        <v>16.2</v>
      </c>
      <c r="G98" s="20">
        <v>8552</v>
      </c>
      <c r="H98" s="28">
        <v>32.2</v>
      </c>
      <c r="I98" s="20">
        <v>5219</v>
      </c>
      <c r="J98" s="28">
        <v>19.7</v>
      </c>
      <c r="K98" s="20">
        <v>3429</v>
      </c>
      <c r="L98" s="28">
        <v>12.9</v>
      </c>
      <c r="M98" s="20">
        <v>2200</v>
      </c>
      <c r="N98" s="28">
        <v>8.3</v>
      </c>
      <c r="O98" s="20">
        <v>2850</v>
      </c>
      <c r="P98" s="28">
        <v>10.7</v>
      </c>
    </row>
    <row r="99" spans="1:16" s="4" customFormat="1" ht="2.25" customHeight="1">
      <c r="A99" s="176"/>
      <c r="B99" s="11"/>
      <c r="C99" s="20"/>
      <c r="D99" s="185"/>
      <c r="E99" s="20"/>
      <c r="F99" s="28"/>
      <c r="G99" s="20"/>
      <c r="H99" s="28"/>
      <c r="I99" s="20"/>
      <c r="J99" s="28"/>
      <c r="K99" s="20"/>
      <c r="L99" s="28"/>
      <c r="M99" s="20"/>
      <c r="N99" s="28"/>
      <c r="O99" s="20"/>
      <c r="P99" s="28"/>
    </row>
    <row r="100" spans="1:16" s="4" customFormat="1" ht="9" customHeight="1">
      <c r="A100" s="176" t="s">
        <v>60</v>
      </c>
      <c r="B100" s="11"/>
      <c r="C100" s="20">
        <v>25438</v>
      </c>
      <c r="D100" s="185">
        <v>100</v>
      </c>
      <c r="E100" s="20">
        <v>4001</v>
      </c>
      <c r="F100" s="28">
        <v>15.7</v>
      </c>
      <c r="G100" s="20">
        <v>7998</v>
      </c>
      <c r="H100" s="28">
        <v>31.4</v>
      </c>
      <c r="I100" s="20">
        <v>5160</v>
      </c>
      <c r="J100" s="28">
        <v>20.3</v>
      </c>
      <c r="K100" s="20">
        <v>3334</v>
      </c>
      <c r="L100" s="28">
        <v>13.1</v>
      </c>
      <c r="M100" s="20">
        <v>2233</v>
      </c>
      <c r="N100" s="28">
        <v>8.8</v>
      </c>
      <c r="O100" s="20">
        <v>2712</v>
      </c>
      <c r="P100" s="28">
        <v>10.7</v>
      </c>
    </row>
    <row r="101" spans="1:16" s="4" customFormat="1" ht="2.25" customHeight="1">
      <c r="A101" s="176"/>
      <c r="B101" s="11"/>
      <c r="C101" s="20"/>
      <c r="D101" s="185"/>
      <c r="E101" s="20"/>
      <c r="F101" s="28"/>
      <c r="G101" s="20"/>
      <c r="H101" s="28"/>
      <c r="I101" s="20"/>
      <c r="J101" s="28"/>
      <c r="K101" s="20"/>
      <c r="L101" s="28"/>
      <c r="M101" s="20"/>
      <c r="N101" s="28"/>
      <c r="O101" s="20"/>
      <c r="P101" s="28"/>
    </row>
    <row r="102" spans="1:16" s="4" customFormat="1" ht="9" customHeight="1">
      <c r="A102" s="176" t="s">
        <v>61</v>
      </c>
      <c r="B102" s="11"/>
      <c r="C102" s="20">
        <f>SUM(E102,G102,I102,O102,M102,K102)</f>
        <v>27250</v>
      </c>
      <c r="D102" s="185">
        <f>SUM(F102,H102,J102,L102,N102,P102)</f>
        <v>99.99999999999999</v>
      </c>
      <c r="E102" s="20">
        <v>4086</v>
      </c>
      <c r="F102" s="28">
        <f>(E102*100)/$C$102</f>
        <v>14.994495412844037</v>
      </c>
      <c r="G102" s="20">
        <v>8357</v>
      </c>
      <c r="H102" s="28">
        <f>(G102*100)/$C$102</f>
        <v>30.667889908256882</v>
      </c>
      <c r="I102" s="20">
        <v>5714</v>
      </c>
      <c r="J102" s="28">
        <f>(I102*100)/$C$102</f>
        <v>20.96880733944954</v>
      </c>
      <c r="K102" s="20">
        <v>3584</v>
      </c>
      <c r="L102" s="28">
        <f>(K102*100)/$C$102</f>
        <v>13.152293577981652</v>
      </c>
      <c r="M102" s="20">
        <v>2508</v>
      </c>
      <c r="N102" s="28">
        <f>(M102*100)/$C$102</f>
        <v>9.203669724770641</v>
      </c>
      <c r="O102" s="20">
        <v>3001</v>
      </c>
      <c r="P102" s="28">
        <f>(O102*100)/$C$102</f>
        <v>11.012844036697247</v>
      </c>
    </row>
    <row r="103" spans="1:16" s="4" customFormat="1" ht="2.25" customHeight="1">
      <c r="A103" s="176"/>
      <c r="B103" s="11"/>
      <c r="C103" s="20"/>
      <c r="D103" s="185"/>
      <c r="E103" s="20"/>
      <c r="F103" s="28"/>
      <c r="G103" s="20"/>
      <c r="H103" s="28"/>
      <c r="I103" s="20"/>
      <c r="J103" s="28"/>
      <c r="K103" s="20"/>
      <c r="L103" s="28"/>
      <c r="M103" s="20"/>
      <c r="N103" s="28"/>
      <c r="O103" s="20"/>
      <c r="P103" s="28"/>
    </row>
    <row r="104" spans="1:16" s="4" customFormat="1" ht="9" customHeight="1">
      <c r="A104" s="176" t="s">
        <v>62</v>
      </c>
      <c r="B104" s="11"/>
      <c r="C104" s="20">
        <f>SUM(E104,G104,I104,O104,M104,K104)</f>
        <v>28347</v>
      </c>
      <c r="D104" s="185">
        <f>SUM(F104,H104,J104,L104,N104,P104)</f>
        <v>100</v>
      </c>
      <c r="E104" s="20">
        <f>6297-1922</f>
        <v>4375</v>
      </c>
      <c r="F104" s="28">
        <f>(E104*100)/$C$104</f>
        <v>15.43373196458179</v>
      </c>
      <c r="G104" s="20">
        <v>8764</v>
      </c>
      <c r="H104" s="28">
        <f>G104*100/C104</f>
        <v>30.91685187145024</v>
      </c>
      <c r="I104" s="20">
        <v>5996</v>
      </c>
      <c r="J104" s="28">
        <f>(I104*100)/$C$104</f>
        <v>21.152150139344553</v>
      </c>
      <c r="K104" s="20">
        <v>3782</v>
      </c>
      <c r="L104" s="28">
        <f>(K104*100)/$C$104</f>
        <v>13.341799837725333</v>
      </c>
      <c r="M104" s="20">
        <v>2517</v>
      </c>
      <c r="N104" s="28">
        <f>(M104*100)/$C$104</f>
        <v>8.879246481109112</v>
      </c>
      <c r="O104" s="20">
        <v>2913</v>
      </c>
      <c r="P104" s="28">
        <f>(O104*100)/$C$104</f>
        <v>10.276219705788973</v>
      </c>
    </row>
    <row r="105" spans="1:4" s="4" customFormat="1" ht="2.25" customHeight="1">
      <c r="A105" s="176"/>
      <c r="B105" s="11"/>
      <c r="C105" s="20"/>
      <c r="D105" s="185"/>
    </row>
    <row r="106" spans="1:16" s="4" customFormat="1" ht="10.5" customHeight="1">
      <c r="A106" s="176" t="s">
        <v>63</v>
      </c>
      <c r="B106" s="11"/>
      <c r="C106" s="20">
        <v>29503</v>
      </c>
      <c r="D106" s="185">
        <f>SUM(F106,H106,J106,L106,N106,P106)</f>
        <v>99.99999999999999</v>
      </c>
      <c r="E106" s="20">
        <v>4387</v>
      </c>
      <c r="F106" s="28">
        <f>(E106*100)/$C$106</f>
        <v>14.869674270413178</v>
      </c>
      <c r="G106" s="20">
        <v>9303</v>
      </c>
      <c r="H106" s="28">
        <f>(G106*100)/$C$106</f>
        <v>31.532386536962342</v>
      </c>
      <c r="I106" s="20">
        <v>6127</v>
      </c>
      <c r="J106" s="28">
        <f>(I106*100)/$C$106</f>
        <v>20.767379588516423</v>
      </c>
      <c r="K106" s="20">
        <v>4109</v>
      </c>
      <c r="L106" s="28">
        <f>(K106*100)/$C$106</f>
        <v>13.92739721384266</v>
      </c>
      <c r="M106" s="20">
        <v>2653</v>
      </c>
      <c r="N106" s="28">
        <f>(M106*100)/$C$106</f>
        <v>8.992305867199946</v>
      </c>
      <c r="O106" s="20">
        <v>2924</v>
      </c>
      <c r="P106" s="28">
        <f>(O106*100)/$C$106</f>
        <v>9.910856523065451</v>
      </c>
    </row>
    <row r="107" spans="1:16" s="4" customFormat="1" ht="2.25" customHeight="1">
      <c r="A107" s="176"/>
      <c r="B107" s="11"/>
      <c r="C107" s="20"/>
      <c r="D107" s="185"/>
      <c r="E107" s="20"/>
      <c r="F107" s="28"/>
      <c r="G107" s="20"/>
      <c r="H107" s="28"/>
      <c r="I107" s="20"/>
      <c r="J107" s="28"/>
      <c r="K107" s="20"/>
      <c r="L107" s="28"/>
      <c r="M107" s="20"/>
      <c r="N107" s="28"/>
      <c r="O107" s="20"/>
      <c r="P107" s="28"/>
    </row>
    <row r="108" spans="1:16" s="4" customFormat="1" ht="9" customHeight="1">
      <c r="A108" s="176" t="s">
        <v>64</v>
      </c>
      <c r="B108" s="13"/>
      <c r="C108" s="31">
        <v>29992</v>
      </c>
      <c r="D108" s="185">
        <v>100</v>
      </c>
      <c r="E108" s="20">
        <v>4425</v>
      </c>
      <c r="F108" s="28">
        <f>(E108*100)/$C$108</f>
        <v>14.753934382502</v>
      </c>
      <c r="G108" s="20">
        <v>9023</v>
      </c>
      <c r="H108" s="28">
        <f>(G108*100)/$C$108</f>
        <v>30.08468925046679</v>
      </c>
      <c r="I108" s="20">
        <v>6143</v>
      </c>
      <c r="J108" s="28">
        <f>(I108*100)/$C$108</f>
        <v>20.48212856761803</v>
      </c>
      <c r="K108" s="20">
        <v>4340</v>
      </c>
      <c r="L108" s="28">
        <f>(K108*100)/$C$108</f>
        <v>14.47052547345959</v>
      </c>
      <c r="M108" s="20">
        <v>2880</v>
      </c>
      <c r="N108" s="28">
        <f>(M108*100)/$C$108</f>
        <v>9.60256068284876</v>
      </c>
      <c r="O108" s="20">
        <v>3178</v>
      </c>
      <c r="P108" s="28">
        <f>(O108*100)/$C$108</f>
        <v>10.59615897572686</v>
      </c>
    </row>
    <row r="109" spans="1:16" s="4" customFormat="1" ht="2.25" customHeight="1">
      <c r="A109" s="176"/>
      <c r="B109" s="11"/>
      <c r="C109" s="31"/>
      <c r="F109" s="28"/>
      <c r="H109" s="28"/>
      <c r="J109" s="28"/>
      <c r="L109" s="28"/>
      <c r="N109" s="28"/>
      <c r="P109" s="28"/>
    </row>
    <row r="110" spans="1:16" s="4" customFormat="1" ht="9" customHeight="1">
      <c r="A110" s="176" t="s">
        <v>65</v>
      </c>
      <c r="B110" s="11"/>
      <c r="C110" s="36">
        <v>29748</v>
      </c>
      <c r="D110" s="185">
        <v>100</v>
      </c>
      <c r="E110" s="20">
        <v>4372</v>
      </c>
      <c r="F110" s="28">
        <f>(E110*100)/$C$110</f>
        <v>14.696786338577382</v>
      </c>
      <c r="G110" s="20">
        <v>8716</v>
      </c>
      <c r="H110" s="28">
        <f>(G110*100)/$C$110</f>
        <v>29.29944870243378</v>
      </c>
      <c r="I110" s="20">
        <v>5926</v>
      </c>
      <c r="J110" s="28">
        <f>(I110*100)/$C$110</f>
        <v>19.92066693559231</v>
      </c>
      <c r="K110" s="20">
        <v>4482</v>
      </c>
      <c r="L110" s="28">
        <f>(K110*100)/$C$110</f>
        <v>15.066559096409843</v>
      </c>
      <c r="M110" s="20">
        <v>2936</v>
      </c>
      <c r="N110" s="28">
        <f>(M110*100)/$C$110</f>
        <v>9.869571063600914</v>
      </c>
      <c r="O110" s="20">
        <v>3316</v>
      </c>
      <c r="P110" s="28">
        <f>(O110*100)/$C$110</f>
        <v>11.146967863385774</v>
      </c>
    </row>
    <row r="111" spans="2:16" s="4" customFormat="1" ht="2.25" customHeight="1">
      <c r="B111" s="11"/>
      <c r="C111" s="36"/>
      <c r="D111" s="185"/>
      <c r="F111" s="28"/>
      <c r="H111" s="28"/>
      <c r="J111" s="28"/>
      <c r="L111" s="28"/>
      <c r="N111" s="28"/>
      <c r="P111" s="28"/>
    </row>
    <row r="112" spans="1:16" s="4" customFormat="1" ht="9" customHeight="1">
      <c r="A112" s="176" t="s">
        <v>66</v>
      </c>
      <c r="B112" s="11"/>
      <c r="C112" s="36">
        <v>28417</v>
      </c>
      <c r="D112" s="185">
        <v>100</v>
      </c>
      <c r="E112" s="36">
        <v>3874</v>
      </c>
      <c r="F112" s="28">
        <f>(E112*100)/C112</f>
        <v>13.632684660590492</v>
      </c>
      <c r="G112" s="36">
        <v>8341</v>
      </c>
      <c r="H112" s="28">
        <f>(G112*100)/C112</f>
        <v>29.35214836189605</v>
      </c>
      <c r="I112" s="36">
        <v>5565</v>
      </c>
      <c r="J112" s="28">
        <f>(I112*100)/C112</f>
        <v>19.583347995917936</v>
      </c>
      <c r="K112" s="36">
        <v>4305</v>
      </c>
      <c r="L112" s="28">
        <f>(K112*100)/C112</f>
        <v>15.149382411936516</v>
      </c>
      <c r="M112" s="36">
        <v>2971</v>
      </c>
      <c r="N112" s="28">
        <f>(M112*100)/C112</f>
        <v>10.455009325403807</v>
      </c>
      <c r="O112" s="36">
        <v>3361</v>
      </c>
      <c r="P112" s="28">
        <f>(O112*100)/C112</f>
        <v>11.8274272442552</v>
      </c>
    </row>
    <row r="113" spans="2:18" s="4" customFormat="1" ht="2.25" customHeight="1">
      <c r="B113" s="11"/>
      <c r="C113" s="36"/>
      <c r="D113" s="185"/>
      <c r="F113" s="28"/>
      <c r="H113" s="28"/>
      <c r="J113" s="28"/>
      <c r="L113" s="28"/>
      <c r="N113" s="28"/>
      <c r="P113" s="28"/>
      <c r="R113" s="10"/>
    </row>
    <row r="114" spans="1:16" s="4" customFormat="1" ht="9" customHeight="1">
      <c r="A114" s="179" t="s">
        <v>67</v>
      </c>
      <c r="B114" s="11"/>
      <c r="C114" s="36">
        <v>27259</v>
      </c>
      <c r="D114" s="185">
        <v>100</v>
      </c>
      <c r="E114" s="36">
        <v>3693</v>
      </c>
      <c r="F114" s="28">
        <f>(E114*100)/C114</f>
        <v>13.547819068931362</v>
      </c>
      <c r="G114" s="36">
        <v>7689</v>
      </c>
      <c r="H114" s="28">
        <f>(G114*100)/C114</f>
        <v>28.207197622803477</v>
      </c>
      <c r="I114" s="36">
        <v>5407</v>
      </c>
      <c r="J114" s="28">
        <f>(I114*100)/C114</f>
        <v>19.83565061080744</v>
      </c>
      <c r="K114" s="36">
        <v>4285</v>
      </c>
      <c r="L114" s="28">
        <f>(K114*100)/C114</f>
        <v>15.719578854690194</v>
      </c>
      <c r="M114" s="36">
        <v>2837</v>
      </c>
      <c r="N114" s="28">
        <f>(M114*100)/C114</f>
        <v>10.407571811144942</v>
      </c>
      <c r="O114" s="36">
        <v>3348</v>
      </c>
      <c r="P114" s="28">
        <f>(O114*100)/C114</f>
        <v>12.282182031622582</v>
      </c>
    </row>
    <row r="115" spans="1:16" s="4" customFormat="1" ht="2.25" customHeight="1">
      <c r="A115" s="179"/>
      <c r="B115" s="11"/>
      <c r="C115" s="36"/>
      <c r="D115" s="185"/>
      <c r="E115" s="36"/>
      <c r="F115" s="28"/>
      <c r="G115" s="36"/>
      <c r="H115" s="28"/>
      <c r="I115" s="36"/>
      <c r="J115" s="28"/>
      <c r="K115" s="36"/>
      <c r="L115" s="28"/>
      <c r="M115" s="36"/>
      <c r="N115" s="28"/>
      <c r="O115" s="36"/>
      <c r="P115" s="28"/>
    </row>
    <row r="116" spans="1:17" s="4" customFormat="1" ht="9" customHeight="1">
      <c r="A116" s="187" t="s">
        <v>68</v>
      </c>
      <c r="B116" s="11"/>
      <c r="C116" s="36">
        <v>27154</v>
      </c>
      <c r="D116" s="185">
        <v>100</v>
      </c>
      <c r="E116" s="36">
        <v>3418</v>
      </c>
      <c r="F116" s="28">
        <f>(E116*100)/C116</f>
        <v>12.587464093687855</v>
      </c>
      <c r="G116" s="36">
        <v>7770</v>
      </c>
      <c r="H116" s="28">
        <f>(G116*100)/C116</f>
        <v>28.614568755984386</v>
      </c>
      <c r="I116" s="36">
        <v>5274</v>
      </c>
      <c r="J116" s="28">
        <f>(I116*100)/C116</f>
        <v>19.42255284672608</v>
      </c>
      <c r="K116" s="36">
        <v>4322</v>
      </c>
      <c r="L116" s="28">
        <f>(K116*100)/C116</f>
        <v>15.916623701848716</v>
      </c>
      <c r="M116" s="36">
        <v>2916</v>
      </c>
      <c r="N116" s="28">
        <f>(M116*100)/C116</f>
        <v>10.73874935552773</v>
      </c>
      <c r="O116" s="36">
        <v>3454</v>
      </c>
      <c r="P116" s="28">
        <f>(O116*100)/C116</f>
        <v>12.720041246225234</v>
      </c>
      <c r="Q116" s="188"/>
    </row>
    <row r="117" spans="1:17" s="4" customFormat="1" ht="3" customHeight="1">
      <c r="A117" s="187"/>
      <c r="B117" s="11"/>
      <c r="C117" s="36"/>
      <c r="D117" s="185"/>
      <c r="E117" s="36"/>
      <c r="F117" s="28"/>
      <c r="G117" s="36"/>
      <c r="H117" s="28"/>
      <c r="I117" s="36"/>
      <c r="J117" s="28"/>
      <c r="K117" s="36"/>
      <c r="L117" s="28"/>
      <c r="M117" s="36"/>
      <c r="N117" s="28"/>
      <c r="O117" s="36"/>
      <c r="P117" s="28"/>
      <c r="Q117" s="188"/>
    </row>
    <row r="118" spans="1:17" s="4" customFormat="1" ht="9" customHeight="1">
      <c r="A118" s="187" t="s">
        <v>69</v>
      </c>
      <c r="B118" s="11"/>
      <c r="C118" s="38">
        <v>27566</v>
      </c>
      <c r="D118" s="189">
        <v>100</v>
      </c>
      <c r="E118" s="38">
        <v>3499</v>
      </c>
      <c r="F118" s="190">
        <v>12.7</v>
      </c>
      <c r="G118" s="38">
        <v>7603</v>
      </c>
      <c r="H118" s="190">
        <v>27.6</v>
      </c>
      <c r="I118" s="38">
        <v>5354</v>
      </c>
      <c r="J118" s="190">
        <v>19.4</v>
      </c>
      <c r="K118" s="38">
        <v>4326</v>
      </c>
      <c r="L118" s="190">
        <v>15.7</v>
      </c>
      <c r="M118" s="38">
        <v>3061</v>
      </c>
      <c r="N118" s="190">
        <v>11.1</v>
      </c>
      <c r="O118" s="38">
        <v>3723</v>
      </c>
      <c r="P118" s="190">
        <v>13.5</v>
      </c>
      <c r="Q118" s="188"/>
    </row>
    <row r="119" spans="1:17" s="4" customFormat="1" ht="2.25" customHeight="1">
      <c r="A119" s="187"/>
      <c r="B119" s="13"/>
      <c r="Q119" s="188"/>
    </row>
    <row r="120" spans="1:17" s="4" customFormat="1" ht="9" customHeight="1">
      <c r="A120" s="180" t="s">
        <v>315</v>
      </c>
      <c r="B120" s="11"/>
      <c r="C120" s="38">
        <v>25427</v>
      </c>
      <c r="D120" s="189">
        <v>100</v>
      </c>
      <c r="E120" s="38">
        <v>3182</v>
      </c>
      <c r="F120" s="190">
        <v>12.51425649899713</v>
      </c>
      <c r="G120" s="38">
        <v>6571</v>
      </c>
      <c r="H120" s="190">
        <v>25.842608251071695</v>
      </c>
      <c r="I120" s="38">
        <v>5122</v>
      </c>
      <c r="J120" s="190">
        <v>20.143941479529634</v>
      </c>
      <c r="K120" s="38">
        <v>3965</v>
      </c>
      <c r="L120" s="190">
        <v>15.593660282377002</v>
      </c>
      <c r="M120" s="38">
        <v>3067</v>
      </c>
      <c r="N120" s="190">
        <v>12.061981358398553</v>
      </c>
      <c r="O120" s="38">
        <v>3520</v>
      </c>
      <c r="P120" s="190">
        <v>13.843552129625989</v>
      </c>
      <c r="Q120" s="188"/>
    </row>
    <row r="121" spans="2:17" s="4" customFormat="1" ht="3" customHeight="1">
      <c r="B121" s="11"/>
      <c r="C121" s="66"/>
      <c r="Q121" s="188"/>
    </row>
    <row r="122" spans="1:17" s="4" customFormat="1" ht="9" customHeight="1">
      <c r="A122" s="179" t="s">
        <v>71</v>
      </c>
      <c r="B122" s="11"/>
      <c r="C122" s="38">
        <v>26807</v>
      </c>
      <c r="D122" s="189">
        <v>100</v>
      </c>
      <c r="E122" s="38">
        <v>3733</v>
      </c>
      <c r="F122" s="190">
        <v>13.92546722870892</v>
      </c>
      <c r="G122" s="38">
        <v>6864</v>
      </c>
      <c r="H122" s="190">
        <v>25.60525235945835</v>
      </c>
      <c r="I122" s="38">
        <v>5108</v>
      </c>
      <c r="J122" s="190">
        <v>19.05472451225426</v>
      </c>
      <c r="K122" s="38">
        <v>4112</v>
      </c>
      <c r="L122" s="190">
        <v>15.33927705450069</v>
      </c>
      <c r="M122" s="38">
        <v>3126</v>
      </c>
      <c r="N122" s="190">
        <v>11.661133286081993</v>
      </c>
      <c r="O122" s="38">
        <v>3864</v>
      </c>
      <c r="P122" s="190">
        <v>14.414145558995784</v>
      </c>
      <c r="Q122" s="188"/>
    </row>
    <row r="123" s="4" customFormat="1" ht="9" customHeight="1">
      <c r="Q123" s="188"/>
    </row>
    <row r="124" spans="1:17" s="4" customFormat="1" ht="26.25" customHeight="1">
      <c r="A124" s="404" t="s">
        <v>310</v>
      </c>
      <c r="B124" s="404"/>
      <c r="C124" s="404"/>
      <c r="D124" s="404"/>
      <c r="E124" s="404"/>
      <c r="F124" s="404"/>
      <c r="G124" s="404"/>
      <c r="H124" s="404"/>
      <c r="I124" s="404"/>
      <c r="J124" s="404"/>
      <c r="K124" s="404"/>
      <c r="L124" s="404"/>
      <c r="M124" s="404"/>
      <c r="N124" s="404"/>
      <c r="O124" s="404"/>
      <c r="P124" s="404"/>
      <c r="Q124" s="188"/>
    </row>
    <row r="125" s="4" customFormat="1" ht="9" customHeight="1">
      <c r="Q125" s="188"/>
    </row>
    <row r="126" s="4" customFormat="1" ht="9" customHeight="1">
      <c r="Q126" s="188"/>
    </row>
    <row r="127" s="4" customFormat="1" ht="9" customHeight="1">
      <c r="Q127" s="188"/>
    </row>
    <row r="128" s="4" customFormat="1" ht="9" customHeight="1">
      <c r="Q128" s="188"/>
    </row>
    <row r="129" s="4" customFormat="1" ht="9" customHeight="1">
      <c r="Q129" s="188"/>
    </row>
    <row r="130" s="4" customFormat="1" ht="9" customHeight="1">
      <c r="Q130" s="188"/>
    </row>
    <row r="131" s="4" customFormat="1" ht="9" customHeight="1">
      <c r="Q131" s="188"/>
    </row>
    <row r="132" s="4" customFormat="1" ht="9" customHeight="1">
      <c r="Q132" s="188"/>
    </row>
    <row r="133" s="4" customFormat="1" ht="9" customHeight="1">
      <c r="Q133" s="188"/>
    </row>
    <row r="134" s="4" customFormat="1" ht="9" customHeight="1">
      <c r="Q134" s="188"/>
    </row>
    <row r="135" s="4" customFormat="1" ht="9" customHeight="1">
      <c r="Q135" s="188"/>
    </row>
    <row r="136" s="4" customFormat="1" ht="9" customHeight="1">
      <c r="Q136" s="188"/>
    </row>
    <row r="137" s="4" customFormat="1" ht="9" customHeight="1">
      <c r="Q137" s="188"/>
    </row>
    <row r="138" s="4" customFormat="1" ht="9" customHeight="1">
      <c r="Q138" s="188"/>
    </row>
    <row r="139" s="4" customFormat="1" ht="9" customHeight="1">
      <c r="Q139" s="188"/>
    </row>
    <row r="140" s="4" customFormat="1" ht="9" customHeight="1">
      <c r="Q140" s="188"/>
    </row>
    <row r="141" s="4" customFormat="1" ht="9" customHeight="1">
      <c r="Q141" s="188"/>
    </row>
    <row r="142" s="4" customFormat="1" ht="9" customHeight="1">
      <c r="Q142" s="188"/>
    </row>
    <row r="143" s="4" customFormat="1" ht="9" customHeight="1"/>
    <row r="144" s="4" customFormat="1" ht="9" customHeight="1"/>
    <row r="145" s="4" customFormat="1" ht="9" customHeight="1"/>
    <row r="146" s="4" customFormat="1" ht="9" customHeight="1"/>
    <row r="147" s="4" customFormat="1" ht="9" customHeight="1"/>
    <row r="148" s="4" customFormat="1" ht="9" customHeight="1"/>
    <row r="149" s="4" customFormat="1" ht="9" customHeight="1"/>
    <row r="150" s="4" customFormat="1" ht="9" customHeight="1"/>
    <row r="151" s="4" customFormat="1" ht="9" customHeight="1"/>
    <row r="152" s="4" customFormat="1" ht="9" customHeight="1"/>
    <row r="153" s="4" customFormat="1" ht="9" customHeight="1"/>
    <row r="154" s="4" customFormat="1" ht="9" customHeight="1"/>
    <row r="155" s="4" customFormat="1" ht="9" customHeight="1"/>
    <row r="156" s="4" customFormat="1" ht="9" customHeight="1"/>
    <row r="157" s="4" customFormat="1" ht="9" customHeight="1"/>
    <row r="158" s="4" customFormat="1" ht="9" customHeight="1"/>
    <row r="159" s="4" customFormat="1" ht="9" customHeight="1"/>
    <row r="160" s="4" customFormat="1" ht="9" customHeight="1"/>
    <row r="161" s="4" customFormat="1" ht="9" customHeight="1"/>
    <row r="162" s="4" customFormat="1" ht="9" customHeight="1"/>
    <row r="163" s="4" customFormat="1" ht="9" customHeight="1"/>
    <row r="164" s="4" customFormat="1" ht="9" customHeight="1"/>
    <row r="165" s="4" customFormat="1" ht="9" customHeight="1"/>
    <row r="166" s="4" customFormat="1" ht="9" customHeight="1"/>
    <row r="167" s="4" customFormat="1" ht="9" customHeight="1"/>
    <row r="168" s="4" customFormat="1" ht="9" customHeight="1"/>
    <row r="169" s="4" customFormat="1" ht="9" customHeight="1"/>
    <row r="170" s="4" customFormat="1" ht="9" customHeight="1"/>
    <row r="171" s="4" customFormat="1" ht="9" customHeight="1"/>
    <row r="172" s="4" customFormat="1" ht="9" customHeight="1"/>
    <row r="173" s="4" customFormat="1" ht="9" customHeight="1"/>
    <row r="174" s="4" customFormat="1" ht="9" customHeight="1"/>
    <row r="175" s="4" customFormat="1" ht="9" customHeight="1"/>
    <row r="176" s="4" customFormat="1" ht="9" customHeight="1"/>
    <row r="177" s="4" customFormat="1" ht="9" customHeight="1"/>
    <row r="178" spans="1:16" ht="12.75">
      <c r="A178" s="4"/>
      <c r="B178" s="4"/>
      <c r="C178" s="4"/>
      <c r="D178" s="4"/>
      <c r="E178" s="4"/>
      <c r="F178" s="4"/>
      <c r="G178" s="4"/>
      <c r="H178" s="4"/>
      <c r="I178" s="4"/>
      <c r="J178" s="4"/>
      <c r="K178" s="4"/>
      <c r="L178" s="4"/>
      <c r="M178" s="4"/>
      <c r="N178" s="4"/>
      <c r="O178" s="4"/>
      <c r="P178" s="4"/>
    </row>
    <row r="179" ht="12.75">
      <c r="A179" s="4"/>
    </row>
  </sheetData>
  <sheetProtection/>
  <mergeCells count="20">
    <mergeCell ref="A124:P124"/>
    <mergeCell ref="A63:P63"/>
    <mergeCell ref="A65:B68"/>
    <mergeCell ref="C65:D67"/>
    <mergeCell ref="E65:P65"/>
    <mergeCell ref="E66:F67"/>
    <mergeCell ref="G66:H67"/>
    <mergeCell ref="I66:J67"/>
    <mergeCell ref="K66:L67"/>
    <mergeCell ref="M66:N67"/>
    <mergeCell ref="O66:P67"/>
    <mergeCell ref="C3:I3"/>
    <mergeCell ref="J3:P3"/>
    <mergeCell ref="C4:C6"/>
    <mergeCell ref="D4:I4"/>
    <mergeCell ref="L4:P4"/>
    <mergeCell ref="J5:J6"/>
    <mergeCell ref="K5:K6"/>
    <mergeCell ref="D6:I6"/>
    <mergeCell ref="L6:P6"/>
  </mergeCells>
  <printOptions horizontalCentered="1"/>
  <pageMargins left="0.7874015748031497" right="0.7874015748031497" top="0.7874015748031497" bottom="0.5905511811023623" header="0.5118110236220472" footer="0.5118110236220472"/>
  <pageSetup horizontalDpi="600" verticalDpi="600" orientation="portrait" paperSize="9" scale="96" r:id="rId2"/>
  <headerFooter alignWithMargins="0">
    <oddHeader>&amp;C&amp;"Arial"- 5 -</oddHeader>
  </headerFooter>
  <drawing r:id="rId1"/>
</worksheet>
</file>

<file path=xl/worksheets/sheet6.xml><?xml version="1.0" encoding="utf-8"?>
<worksheet xmlns="http://schemas.openxmlformats.org/spreadsheetml/2006/main" xmlns:r="http://schemas.openxmlformats.org/officeDocument/2006/relationships">
  <dimension ref="A1:AA81"/>
  <sheetViews>
    <sheetView zoomScale="120" zoomScaleNormal="120" workbookViewId="0" topLeftCell="A1">
      <selection activeCell="R1" sqref="R1"/>
    </sheetView>
  </sheetViews>
  <sheetFormatPr defaultColWidth="8.8515625" defaultRowHeight="12.75"/>
  <cols>
    <col min="1" max="1" width="8.140625" style="231" customWidth="1"/>
    <col min="2" max="2" width="0.42578125" style="231" customWidth="1"/>
    <col min="3" max="3" width="6.57421875" style="231" customWidth="1"/>
    <col min="4" max="4" width="6.140625" style="231" customWidth="1"/>
    <col min="5" max="5" width="6.28125" style="231" customWidth="1"/>
    <col min="6" max="7" width="4.421875" style="231" customWidth="1"/>
    <col min="8" max="8" width="4.28125" style="231" customWidth="1"/>
    <col min="9" max="9" width="6.7109375" style="231" customWidth="1"/>
    <col min="10" max="10" width="6.28125" style="231" customWidth="1"/>
    <col min="11" max="12" width="5.8515625" style="231" customWidth="1"/>
    <col min="13" max="13" width="6.28125" style="231" customWidth="1"/>
    <col min="14" max="14" width="5.8515625" style="231" customWidth="1"/>
    <col min="15" max="15" width="4.421875" style="231" customWidth="1"/>
    <col min="16" max="16" width="4.7109375" style="231" customWidth="1"/>
    <col min="17" max="17" width="4.28125" style="231" customWidth="1"/>
    <col min="18" max="18" width="3.7109375" style="231" customWidth="1"/>
    <col min="19" max="19" width="34.8515625" style="231" customWidth="1"/>
    <col min="20" max="20" width="0.85546875" style="231" customWidth="1"/>
    <col min="21" max="21" width="11.140625" style="231" customWidth="1"/>
    <col min="22" max="22" width="8.8515625" style="231" customWidth="1"/>
    <col min="23" max="24" width="7.7109375" style="231" customWidth="1"/>
    <col min="25" max="25" width="8.00390625" style="231" customWidth="1"/>
    <col min="26" max="26" width="8.28125" style="231" customWidth="1"/>
    <col min="27" max="16384" width="8.8515625" style="231" customWidth="1"/>
  </cols>
  <sheetData>
    <row r="1" spans="1:18" s="192" customFormat="1" ht="12" customHeight="1">
      <c r="A1" s="435" t="s">
        <v>138</v>
      </c>
      <c r="B1" s="435"/>
      <c r="C1" s="435"/>
      <c r="D1" s="435"/>
      <c r="E1" s="435"/>
      <c r="F1" s="435"/>
      <c r="G1" s="435"/>
      <c r="H1" s="435"/>
      <c r="I1" s="435"/>
      <c r="J1" s="435"/>
      <c r="K1" s="435"/>
      <c r="L1" s="435"/>
      <c r="M1" s="435"/>
      <c r="N1" s="435"/>
      <c r="O1" s="435"/>
      <c r="P1" s="435"/>
      <c r="Q1" s="435"/>
      <c r="R1" s="191"/>
    </row>
    <row r="2" spans="1:18" s="194" customFormat="1" ht="6" customHeight="1">
      <c r="A2" s="193"/>
      <c r="B2" s="193"/>
      <c r="C2" s="193"/>
      <c r="D2" s="193"/>
      <c r="E2" s="193"/>
      <c r="F2" s="193"/>
      <c r="G2" s="193"/>
      <c r="H2" s="193"/>
      <c r="I2" s="193"/>
      <c r="J2" s="193"/>
      <c r="K2" s="193"/>
      <c r="L2" s="193"/>
      <c r="M2" s="193"/>
      <c r="N2" s="193"/>
      <c r="O2" s="193"/>
      <c r="P2" s="193"/>
      <c r="Q2" s="193"/>
      <c r="R2" s="193"/>
    </row>
    <row r="3" spans="1:23" s="197" customFormat="1" ht="12" customHeight="1">
      <c r="A3" s="436" t="s">
        <v>139</v>
      </c>
      <c r="B3" s="437"/>
      <c r="C3" s="442" t="s">
        <v>119</v>
      </c>
      <c r="D3" s="443"/>
      <c r="E3" s="443"/>
      <c r="F3" s="443"/>
      <c r="G3" s="443"/>
      <c r="H3" s="443"/>
      <c r="I3" s="443"/>
      <c r="J3" s="443"/>
      <c r="K3" s="443"/>
      <c r="L3" s="443"/>
      <c r="M3" s="443"/>
      <c r="N3" s="443"/>
      <c r="O3" s="443"/>
      <c r="P3" s="443"/>
      <c r="Q3" s="443"/>
      <c r="R3" s="195"/>
      <c r="S3" s="196"/>
      <c r="T3" s="196"/>
      <c r="U3" s="196"/>
      <c r="V3" s="196"/>
      <c r="W3" s="196"/>
    </row>
    <row r="4" spans="1:23" s="197" customFormat="1" ht="12" customHeight="1">
      <c r="A4" s="438"/>
      <c r="B4" s="439"/>
      <c r="C4" s="442" t="s">
        <v>28</v>
      </c>
      <c r="D4" s="443"/>
      <c r="E4" s="444"/>
      <c r="F4" s="442" t="s">
        <v>312</v>
      </c>
      <c r="G4" s="443"/>
      <c r="H4" s="443"/>
      <c r="I4" s="443"/>
      <c r="J4" s="443"/>
      <c r="K4" s="443"/>
      <c r="L4" s="443"/>
      <c r="M4" s="443"/>
      <c r="N4" s="443"/>
      <c r="O4" s="443"/>
      <c r="P4" s="443"/>
      <c r="Q4" s="443"/>
      <c r="R4" s="195"/>
      <c r="S4" s="196"/>
      <c r="T4" s="196"/>
      <c r="U4" s="196"/>
      <c r="V4" s="196"/>
      <c r="W4" s="196"/>
    </row>
    <row r="5" spans="1:23" s="197" customFormat="1" ht="12" customHeight="1">
      <c r="A5" s="438"/>
      <c r="B5" s="439"/>
      <c r="C5" s="445">
        <v>2008</v>
      </c>
      <c r="D5" s="445" t="s">
        <v>318</v>
      </c>
      <c r="E5" s="445">
        <v>2010</v>
      </c>
      <c r="F5" s="411" t="s">
        <v>140</v>
      </c>
      <c r="G5" s="412"/>
      <c r="H5" s="413"/>
      <c r="I5" s="411" t="s">
        <v>141</v>
      </c>
      <c r="J5" s="412"/>
      <c r="K5" s="413"/>
      <c r="L5" s="411" t="s">
        <v>142</v>
      </c>
      <c r="M5" s="412"/>
      <c r="N5" s="412"/>
      <c r="O5" s="411" t="s">
        <v>143</v>
      </c>
      <c r="P5" s="412"/>
      <c r="Q5" s="412"/>
      <c r="R5" s="195"/>
      <c r="S5" s="196"/>
      <c r="T5" s="196"/>
      <c r="U5" s="196"/>
      <c r="V5" s="196"/>
      <c r="W5" s="196"/>
    </row>
    <row r="6" spans="1:23" s="197" customFormat="1" ht="9.75" customHeight="1">
      <c r="A6" s="440"/>
      <c r="B6" s="441"/>
      <c r="C6" s="446"/>
      <c r="D6" s="447"/>
      <c r="E6" s="447"/>
      <c r="F6" s="350">
        <v>2008</v>
      </c>
      <c r="G6" s="350" t="s">
        <v>315</v>
      </c>
      <c r="H6" s="350">
        <v>2010</v>
      </c>
      <c r="I6" s="350">
        <v>2008</v>
      </c>
      <c r="J6" s="350" t="s">
        <v>315</v>
      </c>
      <c r="K6" s="350">
        <v>2010</v>
      </c>
      <c r="L6" s="350">
        <v>2008</v>
      </c>
      <c r="M6" s="350" t="s">
        <v>315</v>
      </c>
      <c r="N6" s="350">
        <v>2010</v>
      </c>
      <c r="O6" s="351">
        <v>2008</v>
      </c>
      <c r="P6" s="350" t="s">
        <v>315</v>
      </c>
      <c r="Q6" s="352">
        <v>2010</v>
      </c>
      <c r="R6" s="195"/>
      <c r="S6" s="196"/>
      <c r="T6" s="196"/>
      <c r="U6" s="196"/>
      <c r="V6" s="196"/>
      <c r="W6" s="196"/>
    </row>
    <row r="7" spans="1:18" s="197" customFormat="1" ht="6" customHeight="1">
      <c r="A7" s="198"/>
      <c r="B7" s="199"/>
      <c r="C7" s="198"/>
      <c r="D7" s="198"/>
      <c r="E7" s="198"/>
      <c r="F7" s="193"/>
      <c r="G7" s="193"/>
      <c r="H7" s="193"/>
      <c r="I7" s="193"/>
      <c r="J7" s="193"/>
      <c r="K7" s="193"/>
      <c r="L7" s="193"/>
      <c r="M7" s="193"/>
      <c r="N7" s="193"/>
      <c r="O7" s="193"/>
      <c r="P7" s="193"/>
      <c r="Q7" s="193"/>
      <c r="R7" s="193"/>
    </row>
    <row r="8" spans="1:18" s="197" customFormat="1" ht="9.75" customHeight="1">
      <c r="A8" s="200" t="s">
        <v>144</v>
      </c>
      <c r="B8" s="199"/>
      <c r="C8" s="201">
        <v>6</v>
      </c>
      <c r="D8" s="201">
        <v>6</v>
      </c>
      <c r="E8" s="201">
        <v>5</v>
      </c>
      <c r="F8" s="201">
        <v>4</v>
      </c>
      <c r="G8" s="201">
        <v>4</v>
      </c>
      <c r="H8" s="201">
        <v>3</v>
      </c>
      <c r="I8" s="202">
        <v>0</v>
      </c>
      <c r="J8" s="203">
        <v>0</v>
      </c>
      <c r="K8" s="203">
        <v>0</v>
      </c>
      <c r="L8" s="202">
        <v>0</v>
      </c>
      <c r="M8" s="202">
        <v>0</v>
      </c>
      <c r="N8" s="202">
        <v>0</v>
      </c>
      <c r="O8" s="202">
        <v>2</v>
      </c>
      <c r="P8" s="202">
        <v>2</v>
      </c>
      <c r="Q8" s="202">
        <v>2</v>
      </c>
      <c r="R8" s="202"/>
    </row>
    <row r="9" spans="1:18" s="197" customFormat="1" ht="9.75" customHeight="1">
      <c r="A9" s="200" t="s">
        <v>145</v>
      </c>
      <c r="B9" s="199"/>
      <c r="C9" s="201">
        <v>163</v>
      </c>
      <c r="D9" s="201">
        <v>142</v>
      </c>
      <c r="E9" s="201">
        <v>215</v>
      </c>
      <c r="F9" s="201">
        <v>31</v>
      </c>
      <c r="G9" s="201">
        <v>22</v>
      </c>
      <c r="H9" s="201">
        <v>22</v>
      </c>
      <c r="I9" s="201">
        <v>127</v>
      </c>
      <c r="J9" s="201">
        <v>108</v>
      </c>
      <c r="K9" s="201">
        <v>172</v>
      </c>
      <c r="L9" s="202">
        <v>0</v>
      </c>
      <c r="M9" s="202">
        <v>0</v>
      </c>
      <c r="N9" s="202">
        <v>0</v>
      </c>
      <c r="O9" s="202">
        <v>5</v>
      </c>
      <c r="P9" s="202">
        <v>12</v>
      </c>
      <c r="Q9" s="202">
        <v>21</v>
      </c>
      <c r="R9" s="202"/>
    </row>
    <row r="10" spans="1:18" s="197" customFormat="1" ht="9.75" customHeight="1">
      <c r="A10" s="200" t="s">
        <v>146</v>
      </c>
      <c r="B10" s="199"/>
      <c r="C10" s="201">
        <v>713</v>
      </c>
      <c r="D10" s="201">
        <v>664</v>
      </c>
      <c r="E10" s="201">
        <v>862</v>
      </c>
      <c r="F10" s="201">
        <v>16</v>
      </c>
      <c r="G10" s="201">
        <v>23</v>
      </c>
      <c r="H10" s="201">
        <v>19</v>
      </c>
      <c r="I10" s="201">
        <v>686</v>
      </c>
      <c r="J10" s="201">
        <v>633</v>
      </c>
      <c r="K10" s="201">
        <v>820</v>
      </c>
      <c r="L10" s="202">
        <v>0</v>
      </c>
      <c r="M10" s="202">
        <v>0</v>
      </c>
      <c r="N10" s="202">
        <v>0</v>
      </c>
      <c r="O10" s="202">
        <v>11</v>
      </c>
      <c r="P10" s="202">
        <v>8</v>
      </c>
      <c r="Q10" s="202">
        <v>23</v>
      </c>
      <c r="R10" s="202"/>
    </row>
    <row r="11" spans="1:18" s="197" customFormat="1" ht="9.75" customHeight="1">
      <c r="A11" s="200" t="s">
        <v>147</v>
      </c>
      <c r="B11" s="199"/>
      <c r="C11" s="201">
        <v>1190</v>
      </c>
      <c r="D11" s="201">
        <v>1080</v>
      </c>
      <c r="E11" s="201">
        <v>1291</v>
      </c>
      <c r="F11" s="201">
        <v>23</v>
      </c>
      <c r="G11" s="201">
        <v>20</v>
      </c>
      <c r="H11" s="201">
        <v>19</v>
      </c>
      <c r="I11" s="201">
        <v>1147</v>
      </c>
      <c r="J11" s="201">
        <v>1037</v>
      </c>
      <c r="K11" s="201">
        <v>1247</v>
      </c>
      <c r="L11" s="202">
        <v>7</v>
      </c>
      <c r="M11" s="202">
        <v>6</v>
      </c>
      <c r="N11" s="202">
        <v>6</v>
      </c>
      <c r="O11" s="201">
        <v>13</v>
      </c>
      <c r="P11" s="201">
        <v>17</v>
      </c>
      <c r="Q11" s="201">
        <v>19</v>
      </c>
      <c r="R11" s="201"/>
    </row>
    <row r="12" spans="1:18" s="197" customFormat="1" ht="9.75" customHeight="1">
      <c r="A12" s="200" t="s">
        <v>148</v>
      </c>
      <c r="B12" s="199"/>
      <c r="C12" s="201">
        <v>1427</v>
      </c>
      <c r="D12" s="201">
        <v>1290</v>
      </c>
      <c r="E12" s="201">
        <v>1360</v>
      </c>
      <c r="F12" s="201">
        <v>19</v>
      </c>
      <c r="G12" s="201">
        <v>18</v>
      </c>
      <c r="H12" s="201">
        <v>12</v>
      </c>
      <c r="I12" s="201">
        <v>1339</v>
      </c>
      <c r="J12" s="201">
        <v>1199</v>
      </c>
      <c r="K12" s="201">
        <v>1288</v>
      </c>
      <c r="L12" s="202">
        <v>54</v>
      </c>
      <c r="M12" s="202">
        <v>51</v>
      </c>
      <c r="N12" s="202">
        <v>44</v>
      </c>
      <c r="O12" s="201">
        <v>15</v>
      </c>
      <c r="P12" s="201">
        <v>22</v>
      </c>
      <c r="Q12" s="201">
        <v>16</v>
      </c>
      <c r="R12" s="201"/>
    </row>
    <row r="13" spans="1:18" s="197" customFormat="1" ht="9.75" customHeight="1">
      <c r="A13" s="200" t="s">
        <v>149</v>
      </c>
      <c r="B13" s="199"/>
      <c r="C13" s="201">
        <v>1739</v>
      </c>
      <c r="D13" s="201">
        <v>1459</v>
      </c>
      <c r="E13" s="201">
        <v>1548</v>
      </c>
      <c r="F13" s="201">
        <v>24</v>
      </c>
      <c r="G13" s="201">
        <v>10</v>
      </c>
      <c r="H13" s="201">
        <v>13</v>
      </c>
      <c r="I13" s="201">
        <v>1596</v>
      </c>
      <c r="J13" s="201">
        <v>1336</v>
      </c>
      <c r="K13" s="201">
        <v>1396</v>
      </c>
      <c r="L13" s="202">
        <v>101</v>
      </c>
      <c r="M13" s="202">
        <v>94</v>
      </c>
      <c r="N13" s="202">
        <v>112</v>
      </c>
      <c r="O13" s="201">
        <v>18</v>
      </c>
      <c r="P13" s="201">
        <v>19</v>
      </c>
      <c r="Q13" s="201">
        <v>27</v>
      </c>
      <c r="R13" s="201"/>
    </row>
    <row r="14" spans="1:18" s="197" customFormat="1" ht="9.75" customHeight="1">
      <c r="A14" s="200" t="s">
        <v>150</v>
      </c>
      <c r="B14" s="199"/>
      <c r="C14" s="201">
        <v>1631</v>
      </c>
      <c r="D14" s="201">
        <v>1416</v>
      </c>
      <c r="E14" s="201">
        <v>1421</v>
      </c>
      <c r="F14" s="201">
        <v>16</v>
      </c>
      <c r="G14" s="201">
        <v>13</v>
      </c>
      <c r="H14" s="201">
        <v>9</v>
      </c>
      <c r="I14" s="201">
        <v>1458</v>
      </c>
      <c r="J14" s="201">
        <v>1265</v>
      </c>
      <c r="K14" s="201">
        <v>1244</v>
      </c>
      <c r="L14" s="202">
        <v>130</v>
      </c>
      <c r="M14" s="202">
        <v>120</v>
      </c>
      <c r="N14" s="202">
        <v>144</v>
      </c>
      <c r="O14" s="201">
        <v>27</v>
      </c>
      <c r="P14" s="201">
        <v>18</v>
      </c>
      <c r="Q14" s="201">
        <v>24</v>
      </c>
      <c r="R14" s="201"/>
    </row>
    <row r="15" spans="1:18" s="197" customFormat="1" ht="9.75" customHeight="1">
      <c r="A15" s="200" t="s">
        <v>151</v>
      </c>
      <c r="B15" s="199"/>
      <c r="C15" s="201">
        <v>1482</v>
      </c>
      <c r="D15" s="201">
        <v>1289</v>
      </c>
      <c r="E15" s="201">
        <v>1401</v>
      </c>
      <c r="F15" s="201">
        <v>14</v>
      </c>
      <c r="G15" s="201">
        <v>8</v>
      </c>
      <c r="H15" s="201">
        <v>7</v>
      </c>
      <c r="I15" s="201">
        <v>1251</v>
      </c>
      <c r="J15" s="201">
        <v>1097</v>
      </c>
      <c r="K15" s="201">
        <v>1199</v>
      </c>
      <c r="L15" s="202">
        <v>204</v>
      </c>
      <c r="M15" s="202">
        <v>160</v>
      </c>
      <c r="N15" s="202">
        <v>169</v>
      </c>
      <c r="O15" s="201">
        <v>13</v>
      </c>
      <c r="P15" s="201">
        <v>24</v>
      </c>
      <c r="Q15" s="201">
        <v>26</v>
      </c>
      <c r="R15" s="201"/>
    </row>
    <row r="16" spans="1:18" s="197" customFormat="1" ht="9.75" customHeight="1">
      <c r="A16" s="200" t="s">
        <v>152</v>
      </c>
      <c r="B16" s="199"/>
      <c r="C16" s="201">
        <v>1389</v>
      </c>
      <c r="D16" s="201">
        <v>1168</v>
      </c>
      <c r="E16" s="201">
        <v>1302</v>
      </c>
      <c r="F16" s="201">
        <v>13</v>
      </c>
      <c r="G16" s="201">
        <v>11</v>
      </c>
      <c r="H16" s="201">
        <v>9</v>
      </c>
      <c r="I16" s="201">
        <v>1167</v>
      </c>
      <c r="J16" s="201">
        <v>979</v>
      </c>
      <c r="K16" s="201">
        <v>1085</v>
      </c>
      <c r="L16" s="202">
        <v>198</v>
      </c>
      <c r="M16" s="202">
        <v>151</v>
      </c>
      <c r="N16" s="202">
        <v>189</v>
      </c>
      <c r="O16" s="201">
        <v>11</v>
      </c>
      <c r="P16" s="201">
        <v>27</v>
      </c>
      <c r="Q16" s="201">
        <v>19</v>
      </c>
      <c r="R16" s="201"/>
    </row>
    <row r="17" spans="1:18" s="197" customFormat="1" ht="9.75" customHeight="1">
      <c r="A17" s="200" t="s">
        <v>153</v>
      </c>
      <c r="B17" s="199"/>
      <c r="C17" s="201">
        <v>1362</v>
      </c>
      <c r="D17" s="201">
        <v>1239</v>
      </c>
      <c r="E17" s="201">
        <v>1192</v>
      </c>
      <c r="F17" s="201">
        <v>15</v>
      </c>
      <c r="G17" s="201">
        <v>7</v>
      </c>
      <c r="H17" s="201">
        <v>3</v>
      </c>
      <c r="I17" s="201">
        <v>1109</v>
      </c>
      <c r="J17" s="201">
        <v>1019</v>
      </c>
      <c r="K17" s="201">
        <v>969</v>
      </c>
      <c r="L17" s="202">
        <v>226</v>
      </c>
      <c r="M17" s="202">
        <v>187</v>
      </c>
      <c r="N17" s="202">
        <v>194</v>
      </c>
      <c r="O17" s="201">
        <v>12</v>
      </c>
      <c r="P17" s="201">
        <v>26</v>
      </c>
      <c r="Q17" s="201">
        <v>26</v>
      </c>
      <c r="R17" s="201"/>
    </row>
    <row r="18" spans="1:18" s="197" customFormat="1" ht="9.75" customHeight="1">
      <c r="A18" s="200" t="s">
        <v>154</v>
      </c>
      <c r="B18" s="199"/>
      <c r="C18" s="201">
        <v>1259</v>
      </c>
      <c r="D18" s="201">
        <v>1173</v>
      </c>
      <c r="E18" s="201">
        <v>1161</v>
      </c>
      <c r="F18" s="201">
        <v>16</v>
      </c>
      <c r="G18" s="201">
        <v>9</v>
      </c>
      <c r="H18" s="201">
        <v>11</v>
      </c>
      <c r="I18" s="201">
        <v>1028</v>
      </c>
      <c r="J18" s="201">
        <v>960</v>
      </c>
      <c r="K18" s="201">
        <v>943</v>
      </c>
      <c r="L18" s="202">
        <v>202</v>
      </c>
      <c r="M18" s="202">
        <v>184</v>
      </c>
      <c r="N18" s="202">
        <v>188</v>
      </c>
      <c r="O18" s="201">
        <v>13</v>
      </c>
      <c r="P18" s="201">
        <v>20</v>
      </c>
      <c r="Q18" s="201">
        <v>19</v>
      </c>
      <c r="R18" s="201"/>
    </row>
    <row r="19" spans="1:18" s="197" customFormat="1" ht="9.75" customHeight="1">
      <c r="A19" s="200" t="s">
        <v>155</v>
      </c>
      <c r="B19" s="199"/>
      <c r="C19" s="201">
        <v>1129</v>
      </c>
      <c r="D19" s="201">
        <v>1083</v>
      </c>
      <c r="E19" s="201">
        <v>1121</v>
      </c>
      <c r="F19" s="201">
        <v>10</v>
      </c>
      <c r="G19" s="201">
        <v>8</v>
      </c>
      <c r="H19" s="201">
        <v>2</v>
      </c>
      <c r="I19" s="201">
        <v>891</v>
      </c>
      <c r="J19" s="201">
        <v>880</v>
      </c>
      <c r="K19" s="201">
        <v>908</v>
      </c>
      <c r="L19" s="202">
        <v>214</v>
      </c>
      <c r="M19" s="202">
        <v>184</v>
      </c>
      <c r="N19" s="202">
        <v>191</v>
      </c>
      <c r="O19" s="201">
        <v>14</v>
      </c>
      <c r="P19" s="201">
        <v>11</v>
      </c>
      <c r="Q19" s="201">
        <v>20</v>
      </c>
      <c r="R19" s="201"/>
    </row>
    <row r="20" spans="1:18" s="197" customFormat="1" ht="9.75" customHeight="1">
      <c r="A20" s="200" t="s">
        <v>156</v>
      </c>
      <c r="B20" s="199"/>
      <c r="C20" s="201">
        <v>1052</v>
      </c>
      <c r="D20" s="201">
        <v>1022</v>
      </c>
      <c r="E20" s="201">
        <v>995</v>
      </c>
      <c r="F20" s="201">
        <v>13</v>
      </c>
      <c r="G20" s="201">
        <v>8</v>
      </c>
      <c r="H20" s="201">
        <v>4</v>
      </c>
      <c r="I20" s="201">
        <v>855</v>
      </c>
      <c r="J20" s="201">
        <v>814</v>
      </c>
      <c r="K20" s="201">
        <v>793</v>
      </c>
      <c r="L20" s="202">
        <v>170</v>
      </c>
      <c r="M20" s="202">
        <v>183</v>
      </c>
      <c r="N20" s="202">
        <v>182</v>
      </c>
      <c r="O20" s="201">
        <v>14</v>
      </c>
      <c r="P20" s="201">
        <v>17</v>
      </c>
      <c r="Q20" s="201">
        <v>16</v>
      </c>
      <c r="R20" s="201"/>
    </row>
    <row r="21" spans="1:18" s="197" customFormat="1" ht="9.75" customHeight="1">
      <c r="A21" s="200" t="s">
        <v>157</v>
      </c>
      <c r="B21" s="199"/>
      <c r="C21" s="201">
        <v>1005</v>
      </c>
      <c r="D21" s="201">
        <v>944</v>
      </c>
      <c r="E21" s="201">
        <v>968</v>
      </c>
      <c r="F21" s="201">
        <v>12</v>
      </c>
      <c r="G21" s="201">
        <v>4</v>
      </c>
      <c r="H21" s="201">
        <v>3</v>
      </c>
      <c r="I21" s="201">
        <v>811</v>
      </c>
      <c r="J21" s="201">
        <v>748</v>
      </c>
      <c r="K21" s="201">
        <v>756</v>
      </c>
      <c r="L21" s="202">
        <v>165</v>
      </c>
      <c r="M21" s="202">
        <v>173</v>
      </c>
      <c r="N21" s="202">
        <v>197</v>
      </c>
      <c r="O21" s="201">
        <v>17</v>
      </c>
      <c r="P21" s="201">
        <v>19</v>
      </c>
      <c r="Q21" s="201">
        <v>12</v>
      </c>
      <c r="R21" s="201"/>
    </row>
    <row r="22" spans="1:18" s="197" customFormat="1" ht="9.75" customHeight="1">
      <c r="A22" s="200" t="s">
        <v>158</v>
      </c>
      <c r="B22" s="199"/>
      <c r="C22" s="201">
        <v>909</v>
      </c>
      <c r="D22" s="201">
        <v>900</v>
      </c>
      <c r="E22" s="201">
        <v>863</v>
      </c>
      <c r="F22" s="201">
        <v>10</v>
      </c>
      <c r="G22" s="201">
        <v>6</v>
      </c>
      <c r="H22" s="201">
        <v>3</v>
      </c>
      <c r="I22" s="201">
        <v>726</v>
      </c>
      <c r="J22" s="201">
        <v>717</v>
      </c>
      <c r="K22" s="201">
        <v>666</v>
      </c>
      <c r="L22" s="202">
        <v>166</v>
      </c>
      <c r="M22" s="202">
        <v>164</v>
      </c>
      <c r="N22" s="202">
        <v>174</v>
      </c>
      <c r="O22" s="201">
        <v>7</v>
      </c>
      <c r="P22" s="201">
        <v>13</v>
      </c>
      <c r="Q22" s="201">
        <v>20</v>
      </c>
      <c r="R22" s="201"/>
    </row>
    <row r="23" spans="1:18" s="197" customFormat="1" ht="9.75" customHeight="1">
      <c r="A23" s="200" t="s">
        <v>159</v>
      </c>
      <c r="B23" s="199"/>
      <c r="C23" s="201">
        <v>898</v>
      </c>
      <c r="D23" s="201">
        <v>843</v>
      </c>
      <c r="E23" s="201">
        <v>914</v>
      </c>
      <c r="F23" s="201">
        <v>10</v>
      </c>
      <c r="G23" s="201">
        <v>4</v>
      </c>
      <c r="H23" s="201">
        <v>6</v>
      </c>
      <c r="I23" s="201">
        <v>705</v>
      </c>
      <c r="J23" s="201">
        <v>675</v>
      </c>
      <c r="K23" s="201">
        <v>734</v>
      </c>
      <c r="L23" s="202">
        <v>174</v>
      </c>
      <c r="M23" s="202">
        <v>154</v>
      </c>
      <c r="N23" s="202">
        <v>159</v>
      </c>
      <c r="O23" s="201">
        <v>9</v>
      </c>
      <c r="P23" s="201">
        <v>10</v>
      </c>
      <c r="Q23" s="201">
        <v>15</v>
      </c>
      <c r="R23" s="201"/>
    </row>
    <row r="24" spans="1:18" s="197" customFormat="1" ht="9.75" customHeight="1">
      <c r="A24" s="200" t="s">
        <v>160</v>
      </c>
      <c r="B24" s="199"/>
      <c r="C24" s="201">
        <v>928</v>
      </c>
      <c r="D24" s="201">
        <v>826</v>
      </c>
      <c r="E24" s="201">
        <v>854</v>
      </c>
      <c r="F24" s="201">
        <v>8</v>
      </c>
      <c r="G24" s="201">
        <v>3</v>
      </c>
      <c r="H24" s="201">
        <v>6</v>
      </c>
      <c r="I24" s="201">
        <v>722</v>
      </c>
      <c r="J24" s="201">
        <v>636</v>
      </c>
      <c r="K24" s="201">
        <v>659</v>
      </c>
      <c r="L24" s="202">
        <v>183</v>
      </c>
      <c r="M24" s="202">
        <v>174</v>
      </c>
      <c r="N24" s="202">
        <v>174</v>
      </c>
      <c r="O24" s="201">
        <v>15</v>
      </c>
      <c r="P24" s="201">
        <v>13</v>
      </c>
      <c r="Q24" s="201">
        <v>15</v>
      </c>
      <c r="R24" s="201"/>
    </row>
    <row r="25" spans="1:18" s="197" customFormat="1" ht="9.75" customHeight="1">
      <c r="A25" s="200" t="s">
        <v>161</v>
      </c>
      <c r="B25" s="199"/>
      <c r="C25" s="201">
        <v>850</v>
      </c>
      <c r="D25" s="201">
        <v>792</v>
      </c>
      <c r="E25" s="201">
        <v>777</v>
      </c>
      <c r="F25" s="201">
        <v>6</v>
      </c>
      <c r="G25" s="201">
        <v>2</v>
      </c>
      <c r="H25" s="201">
        <v>5</v>
      </c>
      <c r="I25" s="201">
        <v>654</v>
      </c>
      <c r="J25" s="201">
        <v>601</v>
      </c>
      <c r="K25" s="201">
        <v>575</v>
      </c>
      <c r="L25" s="202">
        <v>177</v>
      </c>
      <c r="M25" s="202">
        <v>179</v>
      </c>
      <c r="N25" s="202">
        <v>187</v>
      </c>
      <c r="O25" s="201">
        <v>13</v>
      </c>
      <c r="P25" s="201">
        <v>10</v>
      </c>
      <c r="Q25" s="201">
        <v>10</v>
      </c>
      <c r="R25" s="201"/>
    </row>
    <row r="26" spans="1:18" s="197" customFormat="1" ht="9.75" customHeight="1">
      <c r="A26" s="200" t="s">
        <v>162</v>
      </c>
      <c r="B26" s="199"/>
      <c r="C26" s="201">
        <v>853</v>
      </c>
      <c r="D26" s="201">
        <v>748</v>
      </c>
      <c r="E26" s="201">
        <v>782</v>
      </c>
      <c r="F26" s="201">
        <v>6</v>
      </c>
      <c r="G26" s="201">
        <v>4</v>
      </c>
      <c r="H26" s="201">
        <v>3</v>
      </c>
      <c r="I26" s="201">
        <v>671</v>
      </c>
      <c r="J26" s="201">
        <v>584</v>
      </c>
      <c r="K26" s="201">
        <v>589</v>
      </c>
      <c r="L26" s="202">
        <v>162</v>
      </c>
      <c r="M26" s="202">
        <v>149</v>
      </c>
      <c r="N26" s="202">
        <v>168</v>
      </c>
      <c r="O26" s="201">
        <v>14</v>
      </c>
      <c r="P26" s="201">
        <v>11</v>
      </c>
      <c r="Q26" s="201">
        <v>22</v>
      </c>
      <c r="R26" s="201"/>
    </row>
    <row r="27" spans="1:18" s="197" customFormat="1" ht="9.75" customHeight="1">
      <c r="A27" s="200" t="s">
        <v>163</v>
      </c>
      <c r="B27" s="199"/>
      <c r="C27" s="201">
        <v>797</v>
      </c>
      <c r="D27" s="201">
        <v>756</v>
      </c>
      <c r="E27" s="201">
        <v>785</v>
      </c>
      <c r="F27" s="201">
        <v>1</v>
      </c>
      <c r="G27" s="201">
        <v>3</v>
      </c>
      <c r="H27" s="201">
        <v>5</v>
      </c>
      <c r="I27" s="201">
        <v>622</v>
      </c>
      <c r="J27" s="201">
        <v>583</v>
      </c>
      <c r="K27" s="201">
        <v>606</v>
      </c>
      <c r="L27" s="202">
        <v>165</v>
      </c>
      <c r="M27" s="202">
        <v>158</v>
      </c>
      <c r="N27" s="202">
        <v>166</v>
      </c>
      <c r="O27" s="201">
        <v>9</v>
      </c>
      <c r="P27" s="201">
        <v>12</v>
      </c>
      <c r="Q27" s="201">
        <v>8</v>
      </c>
      <c r="R27" s="201"/>
    </row>
    <row r="28" spans="1:18" s="197" customFormat="1" ht="9.75" customHeight="1">
      <c r="A28" s="200" t="s">
        <v>88</v>
      </c>
      <c r="B28" s="199"/>
      <c r="C28" s="201">
        <v>744</v>
      </c>
      <c r="D28" s="201">
        <v>738</v>
      </c>
      <c r="E28" s="201">
        <v>778</v>
      </c>
      <c r="F28" s="201">
        <v>4</v>
      </c>
      <c r="G28" s="201">
        <v>4</v>
      </c>
      <c r="H28" s="201">
        <v>1</v>
      </c>
      <c r="I28" s="201">
        <v>562</v>
      </c>
      <c r="J28" s="201">
        <v>583</v>
      </c>
      <c r="K28" s="201">
        <v>595</v>
      </c>
      <c r="L28" s="202">
        <v>169</v>
      </c>
      <c r="M28" s="202">
        <v>141</v>
      </c>
      <c r="N28" s="202">
        <v>171</v>
      </c>
      <c r="O28" s="201">
        <v>9</v>
      </c>
      <c r="P28" s="201">
        <v>10</v>
      </c>
      <c r="Q28" s="201">
        <v>11</v>
      </c>
      <c r="R28" s="201"/>
    </row>
    <row r="29" spans="1:18" s="197" customFormat="1" ht="9.75" customHeight="1">
      <c r="A29" s="200" t="s">
        <v>164</v>
      </c>
      <c r="B29" s="199"/>
      <c r="C29" s="201">
        <v>682</v>
      </c>
      <c r="D29" s="201">
        <v>694</v>
      </c>
      <c r="E29" s="201">
        <v>677</v>
      </c>
      <c r="F29" s="201">
        <v>4</v>
      </c>
      <c r="G29" s="201">
        <v>4</v>
      </c>
      <c r="H29" s="201">
        <v>1</v>
      </c>
      <c r="I29" s="201">
        <v>527</v>
      </c>
      <c r="J29" s="201">
        <v>555</v>
      </c>
      <c r="K29" s="201">
        <v>513</v>
      </c>
      <c r="L29" s="202">
        <v>142</v>
      </c>
      <c r="M29" s="202">
        <v>124</v>
      </c>
      <c r="N29" s="202">
        <v>146</v>
      </c>
      <c r="O29" s="202">
        <v>9</v>
      </c>
      <c r="P29" s="202">
        <v>11</v>
      </c>
      <c r="Q29" s="202">
        <v>17</v>
      </c>
      <c r="R29" s="202"/>
    </row>
    <row r="30" spans="1:18" s="197" customFormat="1" ht="9.75" customHeight="1">
      <c r="A30" s="200" t="s">
        <v>165</v>
      </c>
      <c r="B30" s="199"/>
      <c r="C30" s="201">
        <v>604</v>
      </c>
      <c r="D30" s="201">
        <v>606</v>
      </c>
      <c r="E30" s="201">
        <v>600</v>
      </c>
      <c r="F30" s="201">
        <v>5</v>
      </c>
      <c r="G30" s="201">
        <v>1</v>
      </c>
      <c r="H30" s="201">
        <v>6</v>
      </c>
      <c r="I30" s="201">
        <v>447</v>
      </c>
      <c r="J30" s="201">
        <v>455</v>
      </c>
      <c r="K30" s="201">
        <v>443</v>
      </c>
      <c r="L30" s="202">
        <v>150</v>
      </c>
      <c r="M30" s="202">
        <v>138</v>
      </c>
      <c r="N30" s="202">
        <v>145</v>
      </c>
      <c r="O30" s="201">
        <v>2</v>
      </c>
      <c r="P30" s="201">
        <v>12</v>
      </c>
      <c r="Q30" s="201">
        <v>6</v>
      </c>
      <c r="R30" s="201"/>
    </row>
    <row r="31" spans="1:18" s="197" customFormat="1" ht="9.75" customHeight="1">
      <c r="A31" s="200" t="s">
        <v>166</v>
      </c>
      <c r="B31" s="199"/>
      <c r="C31" s="201">
        <v>519</v>
      </c>
      <c r="D31" s="201">
        <v>521</v>
      </c>
      <c r="E31" s="201">
        <v>559</v>
      </c>
      <c r="F31" s="201">
        <v>3</v>
      </c>
      <c r="G31" s="201">
        <v>1</v>
      </c>
      <c r="H31" s="201">
        <v>2</v>
      </c>
      <c r="I31" s="201">
        <v>387</v>
      </c>
      <c r="J31" s="201">
        <v>391</v>
      </c>
      <c r="K31" s="201">
        <v>410</v>
      </c>
      <c r="L31" s="202">
        <v>122</v>
      </c>
      <c r="M31" s="202">
        <v>124</v>
      </c>
      <c r="N31" s="202">
        <v>134</v>
      </c>
      <c r="O31" s="201">
        <v>7</v>
      </c>
      <c r="P31" s="202">
        <v>5</v>
      </c>
      <c r="Q31" s="204">
        <v>13</v>
      </c>
      <c r="R31" s="204"/>
    </row>
    <row r="32" spans="1:18" s="197" customFormat="1" ht="9.75" customHeight="1">
      <c r="A32" s="200" t="s">
        <v>167</v>
      </c>
      <c r="B32" s="199"/>
      <c r="C32" s="201">
        <v>512</v>
      </c>
      <c r="D32" s="201">
        <v>508</v>
      </c>
      <c r="E32" s="201">
        <v>512</v>
      </c>
      <c r="F32" s="201">
        <v>7</v>
      </c>
      <c r="G32" s="201">
        <v>4</v>
      </c>
      <c r="H32" s="201">
        <v>3</v>
      </c>
      <c r="I32" s="201">
        <v>377</v>
      </c>
      <c r="J32" s="201">
        <v>391</v>
      </c>
      <c r="K32" s="201">
        <v>382</v>
      </c>
      <c r="L32" s="202">
        <v>126</v>
      </c>
      <c r="M32" s="202">
        <v>106</v>
      </c>
      <c r="N32" s="202">
        <v>120</v>
      </c>
      <c r="O32" s="201">
        <v>2</v>
      </c>
      <c r="P32" s="201">
        <v>7</v>
      </c>
      <c r="Q32" s="201">
        <v>7</v>
      </c>
      <c r="R32" s="201"/>
    </row>
    <row r="33" spans="1:18" s="197" customFormat="1" ht="9.75" customHeight="1">
      <c r="A33" s="200" t="s">
        <v>168</v>
      </c>
      <c r="B33" s="199"/>
      <c r="C33" s="201">
        <v>3723</v>
      </c>
      <c r="D33" s="201">
        <v>3520</v>
      </c>
      <c r="E33" s="201">
        <v>3864</v>
      </c>
      <c r="F33" s="201">
        <v>26</v>
      </c>
      <c r="G33" s="201">
        <v>12</v>
      </c>
      <c r="H33" s="201">
        <v>12</v>
      </c>
      <c r="I33" s="201">
        <v>2475</v>
      </c>
      <c r="J33" s="201">
        <v>2318</v>
      </c>
      <c r="K33" s="201">
        <v>2504</v>
      </c>
      <c r="L33" s="202">
        <v>1186</v>
      </c>
      <c r="M33" s="202">
        <v>1150</v>
      </c>
      <c r="N33" s="202">
        <v>1315</v>
      </c>
      <c r="O33" s="201">
        <v>36</v>
      </c>
      <c r="P33" s="201">
        <v>40</v>
      </c>
      <c r="Q33" s="201">
        <v>33</v>
      </c>
      <c r="R33" s="201"/>
    </row>
    <row r="34" spans="1:18" s="208" customFormat="1" ht="10.5" customHeight="1">
      <c r="A34" s="205" t="s">
        <v>98</v>
      </c>
      <c r="B34" s="206"/>
      <c r="C34" s="207">
        <v>27566</v>
      </c>
      <c r="D34" s="207">
        <v>25427</v>
      </c>
      <c r="E34" s="207">
        <v>26807</v>
      </c>
      <c r="F34" s="207">
        <v>316</v>
      </c>
      <c r="G34" s="207">
        <v>213</v>
      </c>
      <c r="H34" s="207">
        <v>189</v>
      </c>
      <c r="I34" s="207">
        <v>22340</v>
      </c>
      <c r="J34" s="207">
        <v>20564</v>
      </c>
      <c r="K34" s="207">
        <v>21496</v>
      </c>
      <c r="L34" s="207">
        <v>4593</v>
      </c>
      <c r="M34" s="207">
        <v>4254</v>
      </c>
      <c r="N34" s="207">
        <v>4675</v>
      </c>
      <c r="O34" s="207">
        <v>317</v>
      </c>
      <c r="P34" s="207">
        <v>396</v>
      </c>
      <c r="Q34" s="207">
        <v>447</v>
      </c>
      <c r="R34" s="207"/>
    </row>
    <row r="35" spans="5:18" s="197" customFormat="1" ht="12.75" customHeight="1">
      <c r="E35" s="209"/>
      <c r="O35" s="209"/>
      <c r="P35" s="209"/>
      <c r="Q35" s="209"/>
      <c r="R35" s="209"/>
    </row>
    <row r="36" spans="19:26" s="197" customFormat="1" ht="12" customHeight="1">
      <c r="S36" s="194"/>
      <c r="T36" s="194"/>
      <c r="U36" s="194"/>
      <c r="V36" s="194"/>
      <c r="W36" s="194"/>
      <c r="X36" s="194"/>
      <c r="Y36" s="194"/>
      <c r="Z36" s="194"/>
    </row>
    <row r="37" spans="19:26" s="197" customFormat="1" ht="12" customHeight="1">
      <c r="S37" s="210" t="s">
        <v>169</v>
      </c>
      <c r="T37" s="210"/>
      <c r="U37" s="210"/>
      <c r="V37" s="210"/>
      <c r="W37" s="211"/>
      <c r="X37" s="211"/>
      <c r="Y37" s="211"/>
      <c r="Z37" s="211"/>
    </row>
    <row r="38" spans="19:26" s="197" customFormat="1" ht="6" customHeight="1">
      <c r="S38" s="198"/>
      <c r="T38" s="198"/>
      <c r="U38" s="198"/>
      <c r="V38" s="198"/>
      <c r="W38" s="198"/>
      <c r="X38" s="198"/>
      <c r="Y38" s="198"/>
      <c r="Z38" s="198"/>
    </row>
    <row r="39" spans="19:26" s="197" customFormat="1" ht="9.75" customHeight="1">
      <c r="S39" s="456" t="s">
        <v>170</v>
      </c>
      <c r="T39" s="457"/>
      <c r="U39" s="462" t="s">
        <v>171</v>
      </c>
      <c r="V39" s="450" t="s">
        <v>172</v>
      </c>
      <c r="W39" s="465"/>
      <c r="X39" s="465"/>
      <c r="Y39" s="465"/>
      <c r="Z39" s="465"/>
    </row>
    <row r="40" spans="19:27" s="197" customFormat="1" ht="9.75" customHeight="1">
      <c r="S40" s="458"/>
      <c r="T40" s="459"/>
      <c r="U40" s="463"/>
      <c r="V40" s="450" t="s">
        <v>173</v>
      </c>
      <c r="W40" s="451"/>
      <c r="X40" s="450" t="s">
        <v>174</v>
      </c>
      <c r="Y40" s="451"/>
      <c r="Z40" s="452" t="s">
        <v>175</v>
      </c>
      <c r="AA40" s="196"/>
    </row>
    <row r="41" spans="19:26" s="197" customFormat="1" ht="9.75" customHeight="1">
      <c r="S41" s="458"/>
      <c r="T41" s="459"/>
      <c r="U41" s="463"/>
      <c r="V41" s="212" t="s">
        <v>176</v>
      </c>
      <c r="W41" s="212" t="s">
        <v>177</v>
      </c>
      <c r="X41" s="212" t="s">
        <v>178</v>
      </c>
      <c r="Y41" s="212" t="s">
        <v>177</v>
      </c>
      <c r="Z41" s="453"/>
    </row>
    <row r="42" spans="19:27" s="213" customFormat="1" ht="9.75" customHeight="1">
      <c r="S42" s="460"/>
      <c r="T42" s="461"/>
      <c r="U42" s="464"/>
      <c r="V42" s="450" t="s">
        <v>179</v>
      </c>
      <c r="W42" s="451"/>
      <c r="X42" s="450" t="s">
        <v>180</v>
      </c>
      <c r="Y42" s="451"/>
      <c r="Z42" s="454"/>
      <c r="AA42" s="214"/>
    </row>
    <row r="43" spans="19:26" s="197" customFormat="1" ht="6" customHeight="1">
      <c r="S43" s="198"/>
      <c r="T43" s="198"/>
      <c r="U43" s="198"/>
      <c r="V43" s="198"/>
      <c r="W43" s="198"/>
      <c r="X43" s="198"/>
      <c r="Y43" s="198"/>
      <c r="Z43" s="198"/>
    </row>
    <row r="44" spans="16:26" s="208" customFormat="1" ht="10.5" customHeight="1">
      <c r="P44" s="215"/>
      <c r="Q44" s="215"/>
      <c r="R44" s="215"/>
      <c r="S44" s="448">
        <v>2008</v>
      </c>
      <c r="T44" s="448"/>
      <c r="U44" s="448"/>
      <c r="V44" s="448"/>
      <c r="W44" s="448"/>
      <c r="X44" s="448"/>
      <c r="Y44" s="448"/>
      <c r="Z44" s="448"/>
    </row>
    <row r="45" spans="19:26" s="197" customFormat="1" ht="6.75" customHeight="1">
      <c r="S45" s="163"/>
      <c r="T45" s="163"/>
      <c r="U45" s="163"/>
      <c r="V45" s="163"/>
      <c r="W45" s="163"/>
      <c r="X45" s="163"/>
      <c r="Y45" s="163"/>
      <c r="Z45" s="163"/>
    </row>
    <row r="46" spans="19:26" s="197" customFormat="1" ht="9.75" customHeight="1">
      <c r="S46" s="216" t="s">
        <v>181</v>
      </c>
      <c r="T46" s="217"/>
      <c r="U46" s="218">
        <v>316</v>
      </c>
      <c r="V46" s="218">
        <v>4</v>
      </c>
      <c r="W46" s="218">
        <v>110</v>
      </c>
      <c r="X46" s="218">
        <v>15</v>
      </c>
      <c r="Y46" s="218">
        <v>163</v>
      </c>
      <c r="Z46" s="218">
        <v>24</v>
      </c>
    </row>
    <row r="47" spans="19:26" s="197" customFormat="1" ht="9.75" customHeight="1">
      <c r="S47" s="216" t="s">
        <v>141</v>
      </c>
      <c r="T47" s="217"/>
      <c r="U47" s="218">
        <v>22340</v>
      </c>
      <c r="V47" s="218">
        <v>210</v>
      </c>
      <c r="W47" s="218">
        <v>8373</v>
      </c>
      <c r="X47" s="218">
        <v>370</v>
      </c>
      <c r="Y47" s="218">
        <v>11355</v>
      </c>
      <c r="Z47" s="218">
        <v>2032</v>
      </c>
    </row>
    <row r="48" spans="19:26" s="197" customFormat="1" ht="9.75" customHeight="1">
      <c r="S48" s="216" t="s">
        <v>182</v>
      </c>
      <c r="T48" s="217"/>
      <c r="U48" s="218">
        <v>4593</v>
      </c>
      <c r="V48" s="218">
        <v>93</v>
      </c>
      <c r="W48" s="218">
        <v>1735</v>
      </c>
      <c r="X48" s="218">
        <v>199</v>
      </c>
      <c r="Y48" s="218">
        <v>2179</v>
      </c>
      <c r="Z48" s="218">
        <v>387</v>
      </c>
    </row>
    <row r="49" spans="19:26" s="197" customFormat="1" ht="9.75" customHeight="1">
      <c r="S49" s="216" t="s">
        <v>183</v>
      </c>
      <c r="T49" s="217"/>
      <c r="U49" s="218">
        <v>317</v>
      </c>
      <c r="V49" s="218">
        <v>11</v>
      </c>
      <c r="W49" s="218">
        <v>76</v>
      </c>
      <c r="X49" s="218">
        <v>38</v>
      </c>
      <c r="Y49" s="218">
        <v>167</v>
      </c>
      <c r="Z49" s="218">
        <v>25</v>
      </c>
    </row>
    <row r="50" spans="19:27" s="197" customFormat="1" ht="6" customHeight="1">
      <c r="S50" s="219"/>
      <c r="T50" s="217"/>
      <c r="U50" s="220"/>
      <c r="V50" s="220"/>
      <c r="W50" s="220"/>
      <c r="X50" s="220"/>
      <c r="Y50" s="220"/>
      <c r="Z50" s="220"/>
      <c r="AA50" s="221"/>
    </row>
    <row r="51" spans="19:27" s="221" customFormat="1" ht="10.5" customHeight="1">
      <c r="S51" s="222" t="s">
        <v>98</v>
      </c>
      <c r="T51" s="223"/>
      <c r="U51" s="224">
        <v>27566</v>
      </c>
      <c r="V51" s="224">
        <v>318</v>
      </c>
      <c r="W51" s="224">
        <v>10294</v>
      </c>
      <c r="X51" s="224">
        <v>622</v>
      </c>
      <c r="Y51" s="224">
        <v>13864</v>
      </c>
      <c r="Z51" s="224">
        <v>2468</v>
      </c>
      <c r="AA51" s="214"/>
    </row>
    <row r="52" spans="19:26" s="197" customFormat="1" ht="6" customHeight="1">
      <c r="S52" s="163"/>
      <c r="T52" s="163"/>
      <c r="U52" s="163"/>
      <c r="V52" s="163"/>
      <c r="W52" s="163"/>
      <c r="X52" s="163"/>
      <c r="Y52" s="163"/>
      <c r="Z52" s="163"/>
    </row>
    <row r="53" spans="19:26" s="208" customFormat="1" ht="9" customHeight="1">
      <c r="S53" s="163"/>
      <c r="T53" s="163"/>
      <c r="U53" s="163"/>
      <c r="V53" s="163"/>
      <c r="W53" s="163"/>
      <c r="X53" s="163"/>
      <c r="Y53" s="163"/>
      <c r="Z53" s="163"/>
    </row>
    <row r="54" spans="19:26" s="197" customFormat="1" ht="10.5" customHeight="1">
      <c r="S54" s="449" t="s">
        <v>319</v>
      </c>
      <c r="T54" s="449"/>
      <c r="U54" s="449"/>
      <c r="V54" s="449"/>
      <c r="W54" s="449"/>
      <c r="X54" s="449"/>
      <c r="Y54" s="449"/>
      <c r="Z54" s="449"/>
    </row>
    <row r="55" spans="19:26" s="197" customFormat="1" ht="6" customHeight="1">
      <c r="S55" s="225"/>
      <c r="T55" s="225"/>
      <c r="U55" s="225"/>
      <c r="V55" s="225"/>
      <c r="W55" s="225"/>
      <c r="X55" s="225"/>
      <c r="Y55" s="225"/>
      <c r="Z55" s="225"/>
    </row>
    <row r="56" spans="19:26" s="197" customFormat="1" ht="9.75" customHeight="1">
      <c r="S56" s="216" t="s">
        <v>181</v>
      </c>
      <c r="T56" s="226"/>
      <c r="U56" s="218">
        <v>213</v>
      </c>
      <c r="V56" s="218">
        <v>4</v>
      </c>
      <c r="W56" s="218">
        <v>67</v>
      </c>
      <c r="X56" s="218">
        <v>7</v>
      </c>
      <c r="Y56" s="218">
        <v>120</v>
      </c>
      <c r="Z56" s="218">
        <v>15</v>
      </c>
    </row>
    <row r="57" spans="19:26" s="197" customFormat="1" ht="9.75" customHeight="1">
      <c r="S57" s="216" t="s">
        <v>141</v>
      </c>
      <c r="T57" s="226"/>
      <c r="U57" s="218">
        <v>20564</v>
      </c>
      <c r="V57" s="218">
        <v>204</v>
      </c>
      <c r="W57" s="218">
        <v>7738</v>
      </c>
      <c r="X57" s="218">
        <v>334</v>
      </c>
      <c r="Y57" s="218">
        <v>10400</v>
      </c>
      <c r="Z57" s="218">
        <v>1888</v>
      </c>
    </row>
    <row r="58" spans="19:26" s="197" customFormat="1" ht="9.75" customHeight="1">
      <c r="S58" s="216" t="s">
        <v>182</v>
      </c>
      <c r="T58" s="226"/>
      <c r="U58" s="218">
        <v>4254</v>
      </c>
      <c r="V58" s="218">
        <v>79</v>
      </c>
      <c r="W58" s="218">
        <v>1661</v>
      </c>
      <c r="X58" s="218">
        <v>161</v>
      </c>
      <c r="Y58" s="218">
        <v>1971</v>
      </c>
      <c r="Z58" s="218">
        <v>382</v>
      </c>
    </row>
    <row r="59" spans="19:26" s="197" customFormat="1" ht="9.75" customHeight="1">
      <c r="S59" s="216" t="s">
        <v>183</v>
      </c>
      <c r="T59" s="226"/>
      <c r="U59" s="218">
        <v>396</v>
      </c>
      <c r="V59" s="218">
        <v>4</v>
      </c>
      <c r="W59" s="218">
        <v>91</v>
      </c>
      <c r="X59" s="218">
        <v>34</v>
      </c>
      <c r="Y59" s="218">
        <v>240</v>
      </c>
      <c r="Z59" s="218">
        <v>27</v>
      </c>
    </row>
    <row r="60" spans="19:26" s="221" customFormat="1" ht="6" customHeight="1">
      <c r="S60" s="219"/>
      <c r="T60" s="217"/>
      <c r="U60" s="220"/>
      <c r="V60" s="220"/>
      <c r="W60" s="220"/>
      <c r="X60" s="220"/>
      <c r="Y60" s="220"/>
      <c r="Z60" s="220"/>
    </row>
    <row r="61" spans="19:27" s="213" customFormat="1" ht="9.75" customHeight="1">
      <c r="S61" s="222" t="s">
        <v>98</v>
      </c>
      <c r="T61" s="217"/>
      <c r="U61" s="224">
        <v>25427</v>
      </c>
      <c r="V61" s="224">
        <v>291</v>
      </c>
      <c r="W61" s="224">
        <v>9557</v>
      </c>
      <c r="X61" s="224">
        <v>536</v>
      </c>
      <c r="Y61" s="224">
        <v>12731</v>
      </c>
      <c r="Z61" s="224">
        <v>2312</v>
      </c>
      <c r="AA61" s="227"/>
    </row>
    <row r="62" spans="19:26" s="208" customFormat="1" ht="6" customHeight="1">
      <c r="S62" s="163"/>
      <c r="T62" s="163"/>
      <c r="U62" s="163"/>
      <c r="V62" s="163"/>
      <c r="W62" s="163"/>
      <c r="X62" s="163"/>
      <c r="Y62" s="163"/>
      <c r="Z62" s="163"/>
    </row>
    <row r="63" spans="19:26" s="197" customFormat="1" ht="9" customHeight="1">
      <c r="S63" s="163"/>
      <c r="T63" s="163"/>
      <c r="U63" s="163"/>
      <c r="V63" s="163"/>
      <c r="W63" s="163"/>
      <c r="X63" s="163"/>
      <c r="Y63" s="163"/>
      <c r="Z63" s="163"/>
    </row>
    <row r="64" spans="19:26" s="197" customFormat="1" ht="9.75" customHeight="1">
      <c r="S64" s="448">
        <v>2010</v>
      </c>
      <c r="T64" s="448"/>
      <c r="U64" s="448"/>
      <c r="V64" s="448"/>
      <c r="W64" s="448"/>
      <c r="X64" s="448"/>
      <c r="Y64" s="448"/>
      <c r="Z64" s="448"/>
    </row>
    <row r="65" spans="19:26" s="197" customFormat="1" ht="6" customHeight="1">
      <c r="S65" s="225"/>
      <c r="T65" s="225"/>
      <c r="U65" s="225"/>
      <c r="V65" s="225"/>
      <c r="W65" s="225"/>
      <c r="X65" s="225"/>
      <c r="Y65" s="225"/>
      <c r="Z65" s="225"/>
    </row>
    <row r="66" spans="19:27" s="197" customFormat="1" ht="9.75" customHeight="1">
      <c r="S66" s="216" t="s">
        <v>181</v>
      </c>
      <c r="T66" s="226"/>
      <c r="U66" s="218">
        <v>189</v>
      </c>
      <c r="V66" s="218">
        <v>4</v>
      </c>
      <c r="W66" s="218">
        <v>78</v>
      </c>
      <c r="X66" s="218">
        <v>6</v>
      </c>
      <c r="Y66" s="218">
        <v>87</v>
      </c>
      <c r="Z66" s="218">
        <v>14</v>
      </c>
      <c r="AA66" s="228"/>
    </row>
    <row r="67" spans="19:27" s="197" customFormat="1" ht="9.75" customHeight="1">
      <c r="S67" s="216" t="s">
        <v>141</v>
      </c>
      <c r="T67" s="226"/>
      <c r="U67" s="218">
        <v>21496</v>
      </c>
      <c r="V67" s="218">
        <v>197</v>
      </c>
      <c r="W67" s="218">
        <v>8308</v>
      </c>
      <c r="X67" s="218">
        <v>341</v>
      </c>
      <c r="Y67" s="218">
        <v>10724</v>
      </c>
      <c r="Z67" s="218">
        <v>1926</v>
      </c>
      <c r="AA67" s="228"/>
    </row>
    <row r="68" spans="19:27" s="194" customFormat="1" ht="9.75" customHeight="1">
      <c r="S68" s="216" t="s">
        <v>182</v>
      </c>
      <c r="T68" s="226"/>
      <c r="U68" s="218">
        <v>4675</v>
      </c>
      <c r="V68" s="218">
        <v>92</v>
      </c>
      <c r="W68" s="218">
        <v>1871</v>
      </c>
      <c r="X68" s="218">
        <v>187</v>
      </c>
      <c r="Y68" s="218">
        <v>2120</v>
      </c>
      <c r="Z68" s="218">
        <v>405</v>
      </c>
      <c r="AA68" s="228"/>
    </row>
    <row r="69" spans="19:27" s="229" customFormat="1" ht="9.75" customHeight="1">
      <c r="S69" s="216" t="s">
        <v>183</v>
      </c>
      <c r="T69" s="226"/>
      <c r="U69" s="218">
        <v>447</v>
      </c>
      <c r="V69" s="218">
        <v>17</v>
      </c>
      <c r="W69" s="218">
        <v>117</v>
      </c>
      <c r="X69" s="218">
        <v>41</v>
      </c>
      <c r="Y69" s="218">
        <v>249</v>
      </c>
      <c r="Z69" s="218">
        <v>23</v>
      </c>
      <c r="AA69" s="228"/>
    </row>
    <row r="70" spans="19:27" s="194" customFormat="1" ht="6" customHeight="1">
      <c r="S70" s="219"/>
      <c r="T70" s="217"/>
      <c r="U70" s="220"/>
      <c r="V70" s="220"/>
      <c r="W70" s="220"/>
      <c r="X70" s="220"/>
      <c r="Y70" s="220"/>
      <c r="Z70" s="220"/>
      <c r="AA70" s="228"/>
    </row>
    <row r="71" spans="19:27" s="194" customFormat="1" ht="9.75" customHeight="1">
      <c r="S71" s="222" t="s">
        <v>98</v>
      </c>
      <c r="T71" s="217"/>
      <c r="U71" s="224">
        <v>26807</v>
      </c>
      <c r="V71" s="224">
        <v>310</v>
      </c>
      <c r="W71" s="224">
        <v>10374</v>
      </c>
      <c r="X71" s="224">
        <v>575</v>
      </c>
      <c r="Y71" s="224">
        <v>13180</v>
      </c>
      <c r="Z71" s="224">
        <v>2368</v>
      </c>
      <c r="AA71" s="228"/>
    </row>
    <row r="72" spans="19:27" s="194" customFormat="1" ht="12.75" customHeight="1">
      <c r="S72" s="229"/>
      <c r="T72" s="230"/>
      <c r="U72" s="231"/>
      <c r="V72" s="231"/>
      <c r="W72" s="231"/>
      <c r="X72" s="231"/>
      <c r="Y72" s="231"/>
      <c r="Z72" s="231"/>
      <c r="AA72" s="228"/>
    </row>
    <row r="73" spans="19:26" s="194" customFormat="1" ht="30.75" customHeight="1">
      <c r="S73" s="455" t="s">
        <v>310</v>
      </c>
      <c r="T73" s="455"/>
      <c r="U73" s="455"/>
      <c r="V73" s="455"/>
      <c r="W73" s="455"/>
      <c r="X73" s="455"/>
      <c r="Y73" s="455"/>
      <c r="Z73" s="455"/>
    </row>
    <row r="74" s="194" customFormat="1" ht="9" customHeight="1"/>
    <row r="75" s="194" customFormat="1" ht="9" customHeight="1"/>
    <row r="76" s="194" customFormat="1" ht="12.75"/>
    <row r="77" s="194" customFormat="1" ht="12.75"/>
    <row r="78" s="194" customFormat="1" ht="12.75"/>
    <row r="79" s="194" customFormat="1" ht="12.75"/>
    <row r="80" spans="19:26" s="194" customFormat="1" ht="12.75">
      <c r="S80" s="160"/>
      <c r="T80" s="160"/>
      <c r="U80" s="160"/>
      <c r="V80" s="160"/>
      <c r="W80" s="160"/>
      <c r="X80" s="160"/>
      <c r="Y80" s="160"/>
      <c r="Z80" s="160"/>
    </row>
    <row r="81" spans="19:26" s="194" customFormat="1" ht="12.75">
      <c r="S81" s="160"/>
      <c r="T81" s="160"/>
      <c r="U81" s="160"/>
      <c r="V81" s="160"/>
      <c r="W81" s="160"/>
      <c r="X81" s="160"/>
      <c r="Y81" s="160"/>
      <c r="Z81" s="160"/>
    </row>
    <row r="82" s="194" customFormat="1" ht="12.75"/>
  </sheetData>
  <sheetProtection/>
  <mergeCells count="24">
    <mergeCell ref="S64:Z64"/>
    <mergeCell ref="S73:Z73"/>
    <mergeCell ref="L5:N5"/>
    <mergeCell ref="O5:Q5"/>
    <mergeCell ref="S39:T42"/>
    <mergeCell ref="U39:U42"/>
    <mergeCell ref="V39:Z39"/>
    <mergeCell ref="V40:W40"/>
    <mergeCell ref="S44:Z44"/>
    <mergeCell ref="S54:Z54"/>
    <mergeCell ref="X40:Y40"/>
    <mergeCell ref="Z40:Z42"/>
    <mergeCell ref="V42:W42"/>
    <mergeCell ref="X42:Y42"/>
    <mergeCell ref="A1:Q1"/>
    <mergeCell ref="A3:B6"/>
    <mergeCell ref="C3:Q3"/>
    <mergeCell ref="C4:E4"/>
    <mergeCell ref="F4:Q4"/>
    <mergeCell ref="C5:C6"/>
    <mergeCell ref="D5:D6"/>
    <mergeCell ref="E5:E6"/>
    <mergeCell ref="F5:H5"/>
    <mergeCell ref="I5:K5"/>
  </mergeCells>
  <printOptions/>
  <pageMargins left="0.7480314960629921" right="0.7480314960629921" top="0.984251968503937" bottom="0.7874015748031497" header="0.5118110236220472" footer="0.5118110236220472"/>
  <pageSetup horizontalDpi="600" verticalDpi="600" orientation="portrait" paperSize="9" scale="96" r:id="rId2"/>
  <headerFooter alignWithMargins="0">
    <oddHeader>&amp;C&amp;"Arial"- 6 -</oddHeader>
  </headerFooter>
  <drawing r:id="rId1"/>
</worksheet>
</file>

<file path=xl/worksheets/sheet7.xml><?xml version="1.0" encoding="utf-8"?>
<worksheet xmlns="http://schemas.openxmlformats.org/spreadsheetml/2006/main" xmlns:r="http://schemas.openxmlformats.org/officeDocument/2006/relationships">
  <dimension ref="A1:AN84"/>
  <sheetViews>
    <sheetView workbookViewId="0" topLeftCell="A1">
      <selection activeCell="O1" sqref="O1"/>
    </sheetView>
  </sheetViews>
  <sheetFormatPr defaultColWidth="8.8515625" defaultRowHeight="12.75"/>
  <cols>
    <col min="1" max="1" width="17.00390625" style="33" customWidth="1"/>
    <col min="2" max="2" width="0.85546875" style="33" customWidth="1"/>
    <col min="3" max="4" width="7.28125" style="33" customWidth="1"/>
    <col min="5" max="5" width="7.28125" style="163" customWidth="1"/>
    <col min="6" max="6" width="4.57421875" style="33" customWidth="1"/>
    <col min="7" max="7" width="4.8515625" style="33" customWidth="1"/>
    <col min="8" max="8" width="4.57421875" style="163" customWidth="1"/>
    <col min="9" max="9" width="6.57421875" style="163" customWidth="1"/>
    <col min="10" max="10" width="7.00390625" style="163" customWidth="1"/>
    <col min="11" max="11" width="6.421875" style="163" customWidth="1"/>
    <col min="12" max="12" width="4.57421875" style="163" customWidth="1"/>
    <col min="13" max="13" width="4.8515625" style="163" customWidth="1"/>
    <col min="14" max="16" width="4.57421875" style="163" customWidth="1"/>
    <col min="17" max="17" width="8.8515625" style="163" customWidth="1"/>
    <col min="18" max="16384" width="8.8515625" style="33" customWidth="1"/>
  </cols>
  <sheetData>
    <row r="1" spans="1:17" s="2" customFormat="1" ht="12" customHeight="1">
      <c r="A1" s="355" t="s">
        <v>184</v>
      </c>
      <c r="B1" s="355"/>
      <c r="C1" s="355"/>
      <c r="D1" s="355"/>
      <c r="E1" s="355"/>
      <c r="F1" s="355"/>
      <c r="G1" s="355"/>
      <c r="H1" s="355"/>
      <c r="I1" s="355"/>
      <c r="J1" s="355"/>
      <c r="K1" s="355"/>
      <c r="L1" s="355"/>
      <c r="M1" s="355"/>
      <c r="N1" s="355"/>
      <c r="O1" s="232"/>
      <c r="P1" s="232"/>
      <c r="Q1" s="62"/>
    </row>
    <row r="2" spans="5:17" s="3" customFormat="1" ht="6" customHeight="1">
      <c r="E2" s="59"/>
      <c r="H2" s="59"/>
      <c r="I2" s="59"/>
      <c r="J2" s="59"/>
      <c r="K2" s="59"/>
      <c r="L2" s="59"/>
      <c r="M2" s="59"/>
      <c r="N2" s="59"/>
      <c r="O2" s="59"/>
      <c r="P2" s="59"/>
      <c r="Q2" s="59"/>
    </row>
    <row r="3" spans="1:17" s="4" customFormat="1" ht="12" customHeight="1">
      <c r="A3" s="468" t="s">
        <v>185</v>
      </c>
      <c r="B3" s="469"/>
      <c r="C3" s="474" t="s">
        <v>186</v>
      </c>
      <c r="D3" s="475"/>
      <c r="E3" s="475"/>
      <c r="F3" s="475"/>
      <c r="G3" s="475"/>
      <c r="H3" s="476"/>
      <c r="I3" s="477" t="s">
        <v>119</v>
      </c>
      <c r="J3" s="478"/>
      <c r="K3" s="478"/>
      <c r="L3" s="478"/>
      <c r="M3" s="478"/>
      <c r="N3" s="478"/>
      <c r="O3" s="233"/>
      <c r="P3" s="233"/>
      <c r="Q3" s="6"/>
    </row>
    <row r="4" spans="1:17" s="4" customFormat="1" ht="13.5" customHeight="1">
      <c r="A4" s="470"/>
      <c r="B4" s="471"/>
      <c r="C4" s="474" t="s">
        <v>35</v>
      </c>
      <c r="D4" s="475"/>
      <c r="E4" s="476"/>
      <c r="F4" s="474" t="s">
        <v>316</v>
      </c>
      <c r="G4" s="475"/>
      <c r="H4" s="476"/>
      <c r="I4" s="477" t="s">
        <v>35</v>
      </c>
      <c r="J4" s="478"/>
      <c r="K4" s="479"/>
      <c r="L4" s="474" t="s">
        <v>316</v>
      </c>
      <c r="M4" s="475"/>
      <c r="N4" s="475"/>
      <c r="O4" s="234"/>
      <c r="P4" s="234"/>
      <c r="Q4" s="6"/>
    </row>
    <row r="5" spans="1:17" s="4" customFormat="1" ht="13.5" customHeight="1">
      <c r="A5" s="472"/>
      <c r="B5" s="473"/>
      <c r="C5" s="345">
        <v>2008</v>
      </c>
      <c r="D5" s="348" t="s">
        <v>86</v>
      </c>
      <c r="E5" s="345">
        <v>2010</v>
      </c>
      <c r="F5" s="345">
        <v>2008</v>
      </c>
      <c r="G5" s="348" t="s">
        <v>86</v>
      </c>
      <c r="H5" s="345">
        <v>2010</v>
      </c>
      <c r="I5" s="345">
        <v>2008</v>
      </c>
      <c r="J5" s="348" t="s">
        <v>86</v>
      </c>
      <c r="K5" s="345">
        <v>2010</v>
      </c>
      <c r="L5" s="346">
        <v>2008</v>
      </c>
      <c r="M5" s="348" t="s">
        <v>86</v>
      </c>
      <c r="N5" s="347">
        <v>2010</v>
      </c>
      <c r="O5" s="233"/>
      <c r="P5" s="233"/>
      <c r="Q5" s="64"/>
    </row>
    <row r="6" spans="1:17" s="4" customFormat="1" ht="5.25" customHeight="1">
      <c r="A6" s="260"/>
      <c r="B6" s="260"/>
      <c r="C6" s="260"/>
      <c r="D6" s="260"/>
      <c r="E6" s="259"/>
      <c r="F6" s="260"/>
      <c r="G6" s="260"/>
      <c r="H6" s="259"/>
      <c r="I6" s="259"/>
      <c r="J6" s="259"/>
      <c r="K6" s="259"/>
      <c r="L6" s="259"/>
      <c r="M6" s="259"/>
      <c r="N6" s="259"/>
      <c r="O6" s="6"/>
      <c r="P6" s="6"/>
      <c r="Q6" s="6"/>
    </row>
    <row r="7" spans="1:17" s="236" customFormat="1" ht="9" customHeight="1">
      <c r="A7" s="466" t="s">
        <v>187</v>
      </c>
      <c r="B7" s="466"/>
      <c r="C7" s="466"/>
      <c r="D7" s="466"/>
      <c r="E7" s="466"/>
      <c r="F7" s="466"/>
      <c r="G7" s="466"/>
      <c r="H7" s="466"/>
      <c r="I7" s="466"/>
      <c r="J7" s="466"/>
      <c r="K7" s="466"/>
      <c r="L7" s="466"/>
      <c r="M7" s="466"/>
      <c r="N7" s="466"/>
      <c r="O7" s="235"/>
      <c r="P7" s="235"/>
      <c r="Q7" s="92"/>
    </row>
    <row r="8" spans="1:17" s="4" customFormat="1" ht="6" customHeight="1">
      <c r="A8" s="260"/>
      <c r="B8" s="331"/>
      <c r="C8" s="260"/>
      <c r="D8" s="260"/>
      <c r="E8" s="259"/>
      <c r="F8" s="260"/>
      <c r="G8" s="260"/>
      <c r="H8" s="259"/>
      <c r="I8" s="259"/>
      <c r="J8" s="259"/>
      <c r="K8" s="259"/>
      <c r="L8" s="332"/>
      <c r="M8" s="332"/>
      <c r="N8" s="327"/>
      <c r="O8" s="25"/>
      <c r="P8" s="25"/>
      <c r="Q8" s="6"/>
    </row>
    <row r="9" spans="1:17" s="236" customFormat="1" ht="9" customHeight="1">
      <c r="A9" s="261" t="s">
        <v>188</v>
      </c>
      <c r="B9" s="333"/>
      <c r="C9" s="261"/>
      <c r="D9" s="261"/>
      <c r="E9" s="259"/>
      <c r="F9" s="261"/>
      <c r="G9" s="261"/>
      <c r="H9" s="259"/>
      <c r="I9" s="334"/>
      <c r="J9" s="334"/>
      <c r="K9" s="259"/>
      <c r="L9" s="314"/>
      <c r="M9" s="314"/>
      <c r="N9" s="327"/>
      <c r="O9" s="25"/>
      <c r="P9" s="25"/>
      <c r="Q9" s="92"/>
    </row>
    <row r="10" spans="1:17" s="4" customFormat="1" ht="6" customHeight="1">
      <c r="A10" s="260"/>
      <c r="B10" s="272"/>
      <c r="C10" s="260"/>
      <c r="D10" s="260"/>
      <c r="E10" s="259"/>
      <c r="F10" s="260"/>
      <c r="G10" s="260"/>
      <c r="H10" s="259"/>
      <c r="I10" s="263"/>
      <c r="J10" s="263"/>
      <c r="K10" s="259"/>
      <c r="L10" s="332"/>
      <c r="M10" s="332"/>
      <c r="N10" s="277"/>
      <c r="O10" s="25"/>
      <c r="P10" s="25"/>
      <c r="Q10" s="6"/>
    </row>
    <row r="11" spans="1:40" s="4" customFormat="1" ht="9" customHeight="1">
      <c r="A11" s="315" t="s">
        <v>189</v>
      </c>
      <c r="B11" s="272"/>
      <c r="C11" s="316">
        <v>564</v>
      </c>
      <c r="D11" s="316">
        <v>576</v>
      </c>
      <c r="E11" s="316">
        <v>568</v>
      </c>
      <c r="F11" s="277">
        <v>4.6</v>
      </c>
      <c r="G11" s="277">
        <v>4.637419791155088</v>
      </c>
      <c r="H11" s="277">
        <v>4.552412858963364</v>
      </c>
      <c r="I11" s="316">
        <v>252</v>
      </c>
      <c r="J11" s="316">
        <v>219</v>
      </c>
      <c r="K11" s="316">
        <v>228</v>
      </c>
      <c r="L11" s="277">
        <v>2</v>
      </c>
      <c r="M11" s="277">
        <v>1.7631856497620908</v>
      </c>
      <c r="N11" s="277">
        <v>1.8273769926824772</v>
      </c>
      <c r="O11" s="6"/>
      <c r="P11" s="238"/>
      <c r="Q11" s="102"/>
      <c r="R11" s="6"/>
      <c r="S11" s="6"/>
      <c r="AB11" s="6"/>
      <c r="AC11" s="6"/>
      <c r="AD11" s="6"/>
      <c r="AE11" s="6"/>
      <c r="AF11" s="6"/>
      <c r="AG11" s="6"/>
      <c r="AH11" s="6"/>
      <c r="AI11" s="6"/>
      <c r="AJ11" s="6"/>
      <c r="AK11" s="6"/>
      <c r="AL11" s="6"/>
      <c r="AM11" s="6"/>
      <c r="AN11" s="6"/>
    </row>
    <row r="12" spans="1:17" s="4" customFormat="1" ht="9" customHeight="1">
      <c r="A12" s="315" t="s">
        <v>190</v>
      </c>
      <c r="B12" s="272"/>
      <c r="C12" s="316">
        <v>4458</v>
      </c>
      <c r="D12" s="316">
        <v>4679</v>
      </c>
      <c r="E12" s="316">
        <v>4737</v>
      </c>
      <c r="F12" s="277">
        <v>3.4</v>
      </c>
      <c r="G12" s="277">
        <v>3.5413541460106597</v>
      </c>
      <c r="H12" s="277">
        <v>3.5293407650406765</v>
      </c>
      <c r="I12" s="316">
        <v>2682</v>
      </c>
      <c r="J12" s="316">
        <v>2053</v>
      </c>
      <c r="K12" s="316">
        <v>2495</v>
      </c>
      <c r="L12" s="277">
        <v>2</v>
      </c>
      <c r="M12" s="277">
        <v>1.5538363030048907</v>
      </c>
      <c r="N12" s="277">
        <v>1.8589202467334784</v>
      </c>
      <c r="O12" s="6"/>
      <c r="P12" s="238"/>
      <c r="Q12" s="102"/>
    </row>
    <row r="13" spans="1:17" s="4" customFormat="1" ht="9" customHeight="1">
      <c r="A13" s="315" t="s">
        <v>191</v>
      </c>
      <c r="B13" s="272"/>
      <c r="C13" s="316">
        <v>220</v>
      </c>
      <c r="D13" s="316">
        <v>237</v>
      </c>
      <c r="E13" s="316">
        <v>207</v>
      </c>
      <c r="F13" s="277">
        <v>3.6</v>
      </c>
      <c r="G13" s="277">
        <v>3.9012987868113056</v>
      </c>
      <c r="H13" s="277">
        <v>3.3914966822315065</v>
      </c>
      <c r="I13" s="316">
        <v>98</v>
      </c>
      <c r="J13" s="316">
        <v>56</v>
      </c>
      <c r="K13" s="316">
        <v>140</v>
      </c>
      <c r="L13" s="277">
        <v>1.6</v>
      </c>
      <c r="M13" s="335">
        <v>0.9218258736769329</v>
      </c>
      <c r="N13" s="277">
        <v>2.293765872040632</v>
      </c>
      <c r="O13" s="6"/>
      <c r="P13" s="238"/>
      <c r="Q13" s="102"/>
    </row>
    <row r="14" spans="1:17" s="4" customFormat="1" ht="6" customHeight="1">
      <c r="A14" s="260"/>
      <c r="B14" s="272"/>
      <c r="C14" s="316"/>
      <c r="D14" s="316"/>
      <c r="E14" s="316"/>
      <c r="F14" s="277"/>
      <c r="G14" s="277"/>
      <c r="H14" s="277"/>
      <c r="I14" s="316"/>
      <c r="J14" s="316"/>
      <c r="K14" s="316"/>
      <c r="L14" s="277"/>
      <c r="M14" s="277"/>
      <c r="N14" s="277"/>
      <c r="O14" s="6"/>
      <c r="P14" s="238"/>
      <c r="Q14" s="102"/>
    </row>
    <row r="15" spans="1:19" s="236" customFormat="1" ht="9" customHeight="1">
      <c r="A15" s="266" t="s">
        <v>192</v>
      </c>
      <c r="B15" s="267"/>
      <c r="C15" s="239">
        <v>5242</v>
      </c>
      <c r="D15" s="239">
        <v>5492</v>
      </c>
      <c r="E15" s="239">
        <v>5512</v>
      </c>
      <c r="F15" s="240">
        <v>3.5</v>
      </c>
      <c r="G15" s="240">
        <v>3.6462572749206283</v>
      </c>
      <c r="H15" s="240">
        <v>3.6073746990309434</v>
      </c>
      <c r="I15" s="239">
        <v>3032</v>
      </c>
      <c r="J15" s="239">
        <v>2328</v>
      </c>
      <c r="K15" s="239">
        <v>2863</v>
      </c>
      <c r="L15" s="240">
        <v>2</v>
      </c>
      <c r="M15" s="240">
        <v>1.5456094202504047</v>
      </c>
      <c r="N15" s="240">
        <v>1.8737143982811304</v>
      </c>
      <c r="O15" s="92"/>
      <c r="P15" s="238"/>
      <c r="Q15" s="241"/>
      <c r="R15" s="4"/>
      <c r="S15" s="4"/>
    </row>
    <row r="16" spans="1:19" s="242" customFormat="1" ht="9" customHeight="1">
      <c r="A16" s="261"/>
      <c r="B16" s="267"/>
      <c r="C16" s="249"/>
      <c r="D16" s="249"/>
      <c r="E16" s="249"/>
      <c r="F16" s="277"/>
      <c r="G16" s="277"/>
      <c r="H16" s="277"/>
      <c r="I16" s="249"/>
      <c r="J16" s="249"/>
      <c r="K16" s="249"/>
      <c r="L16" s="277"/>
      <c r="M16" s="277"/>
      <c r="N16" s="277"/>
      <c r="O16" s="243"/>
      <c r="P16" s="237"/>
      <c r="Q16" s="244"/>
      <c r="R16" s="4"/>
      <c r="S16" s="4"/>
    </row>
    <row r="17" spans="1:19" s="236" customFormat="1" ht="9" customHeight="1">
      <c r="A17" s="261" t="s">
        <v>193</v>
      </c>
      <c r="B17" s="267"/>
      <c r="C17" s="249"/>
      <c r="D17" s="249"/>
      <c r="E17" s="249"/>
      <c r="F17" s="277"/>
      <c r="G17" s="277"/>
      <c r="H17" s="277"/>
      <c r="I17" s="249"/>
      <c r="J17" s="249"/>
      <c r="K17" s="249"/>
      <c r="L17" s="277"/>
      <c r="M17" s="277"/>
      <c r="N17" s="277"/>
      <c r="O17" s="243"/>
      <c r="P17" s="238"/>
      <c r="Q17" s="241"/>
      <c r="R17" s="4"/>
      <c r="S17" s="4"/>
    </row>
    <row r="18" spans="1:17" s="4" customFormat="1" ht="6" customHeight="1">
      <c r="A18" s="260"/>
      <c r="B18" s="272"/>
      <c r="C18" s="259"/>
      <c r="D18" s="259"/>
      <c r="E18" s="259"/>
      <c r="F18" s="277"/>
      <c r="G18" s="277"/>
      <c r="H18" s="277"/>
      <c r="I18" s="259"/>
      <c r="J18" s="259"/>
      <c r="K18" s="259"/>
      <c r="L18" s="277"/>
      <c r="M18" s="277"/>
      <c r="N18" s="277"/>
      <c r="O18" s="243"/>
      <c r="P18" s="238"/>
      <c r="Q18" s="102"/>
    </row>
    <row r="19" spans="1:19" s="4" customFormat="1" ht="9" customHeight="1">
      <c r="A19" s="315" t="s">
        <v>194</v>
      </c>
      <c r="B19" s="272"/>
      <c r="C19" s="316">
        <v>550</v>
      </c>
      <c r="D19" s="316">
        <v>579</v>
      </c>
      <c r="E19" s="316">
        <v>552</v>
      </c>
      <c r="F19" s="277">
        <v>5.1</v>
      </c>
      <c r="G19" s="277">
        <v>5.353922973785195</v>
      </c>
      <c r="H19" s="277">
        <v>5.121163765910862</v>
      </c>
      <c r="I19" s="316">
        <v>238</v>
      </c>
      <c r="J19" s="316">
        <v>229</v>
      </c>
      <c r="K19" s="316">
        <v>208</v>
      </c>
      <c r="L19" s="277">
        <v>2.2</v>
      </c>
      <c r="M19" s="277">
        <v>2.1175273937768737</v>
      </c>
      <c r="N19" s="277">
        <v>1.9297138828069915</v>
      </c>
      <c r="O19" s="6"/>
      <c r="P19" s="238"/>
      <c r="Q19" s="102"/>
      <c r="R19" s="236"/>
      <c r="S19" s="236"/>
    </row>
    <row r="20" spans="1:19" s="4" customFormat="1" ht="9" customHeight="1">
      <c r="A20" s="315" t="s">
        <v>195</v>
      </c>
      <c r="B20" s="272"/>
      <c r="C20" s="316">
        <v>538</v>
      </c>
      <c r="D20" s="316">
        <v>574</v>
      </c>
      <c r="E20" s="316">
        <v>498</v>
      </c>
      <c r="F20" s="277">
        <v>5.3</v>
      </c>
      <c r="G20" s="277">
        <v>5.624528431305302</v>
      </c>
      <c r="H20" s="277">
        <v>4.86874908344332</v>
      </c>
      <c r="I20" s="316">
        <v>199</v>
      </c>
      <c r="J20" s="316">
        <v>180</v>
      </c>
      <c r="K20" s="316">
        <v>220</v>
      </c>
      <c r="L20" s="277">
        <v>1.9</v>
      </c>
      <c r="M20" s="277">
        <v>1.7637894035452166</v>
      </c>
      <c r="N20" s="277">
        <v>2.1508530087500612</v>
      </c>
      <c r="O20" s="6"/>
      <c r="P20" s="238"/>
      <c r="Q20" s="102"/>
      <c r="R20" s="242"/>
      <c r="S20" s="242"/>
    </row>
    <row r="21" spans="1:19" s="4" customFormat="1" ht="9" customHeight="1">
      <c r="A21" s="315" t="s">
        <v>196</v>
      </c>
      <c r="B21" s="272"/>
      <c r="C21" s="316">
        <v>667</v>
      </c>
      <c r="D21" s="316">
        <v>682</v>
      </c>
      <c r="E21" s="316">
        <v>664</v>
      </c>
      <c r="F21" s="277">
        <v>5.5</v>
      </c>
      <c r="G21" s="277">
        <v>5.636456800938858</v>
      </c>
      <c r="H21" s="277">
        <v>5.469026694451079</v>
      </c>
      <c r="I21" s="316">
        <v>277</v>
      </c>
      <c r="J21" s="316">
        <v>236</v>
      </c>
      <c r="K21" s="316">
        <v>258</v>
      </c>
      <c r="L21" s="277">
        <v>2.3</v>
      </c>
      <c r="M21" s="277">
        <v>1.9504454619084612</v>
      </c>
      <c r="N21" s="277">
        <v>2.1250133842897267</v>
      </c>
      <c r="O21" s="6"/>
      <c r="P21" s="238"/>
      <c r="Q21" s="102"/>
      <c r="R21" s="236"/>
      <c r="S21" s="236"/>
    </row>
    <row r="22" spans="1:17" s="4" customFormat="1" ht="9" customHeight="1">
      <c r="A22" s="315" t="s">
        <v>197</v>
      </c>
      <c r="B22" s="272"/>
      <c r="C22" s="316">
        <v>630</v>
      </c>
      <c r="D22" s="316">
        <v>623</v>
      </c>
      <c r="E22" s="316">
        <v>620</v>
      </c>
      <c r="F22" s="277">
        <v>4.6</v>
      </c>
      <c r="G22" s="277">
        <v>4.54240550629958</v>
      </c>
      <c r="H22" s="277">
        <v>4.489597891337248</v>
      </c>
      <c r="I22" s="316">
        <v>287</v>
      </c>
      <c r="J22" s="316">
        <v>298</v>
      </c>
      <c r="K22" s="316">
        <v>299</v>
      </c>
      <c r="L22" s="277">
        <v>2.1</v>
      </c>
      <c r="M22" s="277">
        <v>2.172771815212319</v>
      </c>
      <c r="N22" s="277">
        <v>2.1651447895319955</v>
      </c>
      <c r="O22" s="6"/>
      <c r="P22" s="238"/>
      <c r="Q22" s="102"/>
    </row>
    <row r="23" spans="1:17" s="4" customFormat="1" ht="9" customHeight="1">
      <c r="A23" s="315" t="s">
        <v>198</v>
      </c>
      <c r="B23" s="272"/>
      <c r="C23" s="316">
        <v>486</v>
      </c>
      <c r="D23" s="316">
        <v>512</v>
      </c>
      <c r="E23" s="316">
        <v>533</v>
      </c>
      <c r="F23" s="277">
        <v>3.8</v>
      </c>
      <c r="G23" s="277">
        <v>4.01782911670538</v>
      </c>
      <c r="H23" s="277">
        <v>4.147020836251031</v>
      </c>
      <c r="I23" s="316">
        <v>263</v>
      </c>
      <c r="J23" s="316">
        <v>188</v>
      </c>
      <c r="K23" s="316">
        <v>272</v>
      </c>
      <c r="L23" s="277">
        <v>2.1</v>
      </c>
      <c r="M23" s="277">
        <v>1.4752966287902567</v>
      </c>
      <c r="N23" s="277">
        <v>2.1163033160605638</v>
      </c>
      <c r="O23" s="6"/>
      <c r="P23" s="238"/>
      <c r="Q23" s="102"/>
    </row>
    <row r="24" spans="1:17" s="4" customFormat="1" ht="9" customHeight="1">
      <c r="A24" s="315" t="s">
        <v>199</v>
      </c>
      <c r="B24" s="272"/>
      <c r="C24" s="316">
        <v>557</v>
      </c>
      <c r="D24" s="316">
        <v>628</v>
      </c>
      <c r="E24" s="316">
        <v>584</v>
      </c>
      <c r="F24" s="277">
        <v>4.5</v>
      </c>
      <c r="G24" s="277">
        <v>5.03665206999984</v>
      </c>
      <c r="H24" s="277">
        <v>4.678924808716901</v>
      </c>
      <c r="I24" s="316">
        <v>247</v>
      </c>
      <c r="J24" s="316">
        <v>233</v>
      </c>
      <c r="K24" s="316">
        <v>257</v>
      </c>
      <c r="L24" s="277">
        <v>2</v>
      </c>
      <c r="M24" s="277">
        <v>1.86869415972924</v>
      </c>
      <c r="N24" s="277">
        <v>2.0590473901374033</v>
      </c>
      <c r="O24" s="6"/>
      <c r="P24" s="238"/>
      <c r="Q24" s="102"/>
    </row>
    <row r="25" spans="1:17" s="4" customFormat="1" ht="9" customHeight="1">
      <c r="A25" s="315" t="s">
        <v>200</v>
      </c>
      <c r="B25" s="272"/>
      <c r="C25" s="316">
        <v>596</v>
      </c>
      <c r="D25" s="316">
        <v>598</v>
      </c>
      <c r="E25" s="316">
        <v>546</v>
      </c>
      <c r="F25" s="277">
        <v>4.8</v>
      </c>
      <c r="G25" s="277">
        <v>4.7488207359878025</v>
      </c>
      <c r="H25" s="277">
        <v>4.31167231290422</v>
      </c>
      <c r="I25" s="316">
        <v>244</v>
      </c>
      <c r="J25" s="316">
        <v>294</v>
      </c>
      <c r="K25" s="316">
        <v>307</v>
      </c>
      <c r="L25" s="277">
        <v>1.9</v>
      </c>
      <c r="M25" s="277">
        <v>2.3347045089973477</v>
      </c>
      <c r="N25" s="277">
        <v>2.424328571541383</v>
      </c>
      <c r="O25" s="6"/>
      <c r="P25" s="238"/>
      <c r="Q25" s="102"/>
    </row>
    <row r="26" spans="1:17" s="4" customFormat="1" ht="9" customHeight="1">
      <c r="A26" s="315" t="s">
        <v>201</v>
      </c>
      <c r="B26" s="272"/>
      <c r="C26" s="316">
        <v>766</v>
      </c>
      <c r="D26" s="316">
        <v>717</v>
      </c>
      <c r="E26" s="316">
        <v>711</v>
      </c>
      <c r="F26" s="277">
        <v>4.6</v>
      </c>
      <c r="G26" s="277">
        <v>4.334473878296195</v>
      </c>
      <c r="H26" s="277">
        <v>4.287937086132654</v>
      </c>
      <c r="I26" s="316">
        <v>392</v>
      </c>
      <c r="J26" s="316">
        <v>409</v>
      </c>
      <c r="K26" s="316">
        <v>378</v>
      </c>
      <c r="L26" s="277">
        <v>2.4</v>
      </c>
      <c r="M26" s="277">
        <v>2.472524150938834</v>
      </c>
      <c r="N26" s="277">
        <v>2.279662754652804</v>
      </c>
      <c r="O26" s="6"/>
      <c r="P26" s="238"/>
      <c r="Q26" s="102"/>
    </row>
    <row r="27" spans="1:17" s="4" customFormat="1" ht="9" customHeight="1">
      <c r="A27" s="315" t="s">
        <v>202</v>
      </c>
      <c r="B27" s="272"/>
      <c r="C27" s="316">
        <v>809</v>
      </c>
      <c r="D27" s="316">
        <v>885</v>
      </c>
      <c r="E27" s="316">
        <v>817</v>
      </c>
      <c r="F27" s="277">
        <v>4</v>
      </c>
      <c r="G27" s="277">
        <v>4.37188163809712</v>
      </c>
      <c r="H27" s="277">
        <v>4.010012761362521</v>
      </c>
      <c r="I27" s="316">
        <v>476</v>
      </c>
      <c r="J27" s="316">
        <v>453</v>
      </c>
      <c r="K27" s="316">
        <v>467</v>
      </c>
      <c r="L27" s="277">
        <v>2.4</v>
      </c>
      <c r="M27" s="277">
        <v>2.237810601195475</v>
      </c>
      <c r="N27" s="277">
        <v>2.2921370374006087</v>
      </c>
      <c r="O27" s="6"/>
      <c r="P27" s="238"/>
      <c r="Q27" s="102"/>
    </row>
    <row r="28" spans="1:17" s="4" customFormat="1" ht="9" customHeight="1">
      <c r="A28" s="315" t="s">
        <v>203</v>
      </c>
      <c r="B28" s="272"/>
      <c r="C28" s="316">
        <v>636</v>
      </c>
      <c r="D28" s="316">
        <v>697</v>
      </c>
      <c r="E28" s="316">
        <v>702</v>
      </c>
      <c r="F28" s="277">
        <v>7.3</v>
      </c>
      <c r="G28" s="277">
        <v>8.075728785280623</v>
      </c>
      <c r="H28" s="277">
        <v>8.12895157368165</v>
      </c>
      <c r="I28" s="316">
        <v>171</v>
      </c>
      <c r="J28" s="316">
        <v>144</v>
      </c>
      <c r="K28" s="316">
        <v>160</v>
      </c>
      <c r="L28" s="277">
        <v>2</v>
      </c>
      <c r="M28" s="277">
        <v>1.6684432497566855</v>
      </c>
      <c r="N28" s="277">
        <v>1.8527524954260173</v>
      </c>
      <c r="O28" s="6"/>
      <c r="P28" s="238"/>
      <c r="Q28" s="102"/>
    </row>
    <row r="29" spans="1:17" s="4" customFormat="1" ht="9" customHeight="1">
      <c r="A29" s="315" t="s">
        <v>204</v>
      </c>
      <c r="B29" s="272"/>
      <c r="C29" s="316">
        <v>690</v>
      </c>
      <c r="D29" s="316">
        <v>648</v>
      </c>
      <c r="E29" s="316">
        <v>661</v>
      </c>
      <c r="F29" s="277">
        <v>6.1</v>
      </c>
      <c r="G29" s="277">
        <v>5.687603131692589</v>
      </c>
      <c r="H29" s="277">
        <v>5.776558185059601</v>
      </c>
      <c r="I29" s="316">
        <v>255</v>
      </c>
      <c r="J29" s="316">
        <v>223</v>
      </c>
      <c r="K29" s="316">
        <v>236</v>
      </c>
      <c r="L29" s="277">
        <v>2.2</v>
      </c>
      <c r="M29" s="277">
        <v>1.9573078678509988</v>
      </c>
      <c r="N29" s="277">
        <v>2.062432271821582</v>
      </c>
      <c r="O29" s="6"/>
      <c r="P29" s="238"/>
      <c r="Q29" s="102"/>
    </row>
    <row r="30" spans="1:17" s="4" customFormat="1" ht="9" customHeight="1">
      <c r="A30" s="315" t="s">
        <v>205</v>
      </c>
      <c r="B30" s="272"/>
      <c r="C30" s="316">
        <v>841</v>
      </c>
      <c r="D30" s="316">
        <v>900</v>
      </c>
      <c r="E30" s="316">
        <v>947</v>
      </c>
      <c r="F30" s="277">
        <v>8.8</v>
      </c>
      <c r="G30" s="277">
        <v>9.444951673330605</v>
      </c>
      <c r="H30" s="277">
        <v>9.901818295883478</v>
      </c>
      <c r="I30" s="316">
        <v>194</v>
      </c>
      <c r="J30" s="316">
        <v>174</v>
      </c>
      <c r="K30" s="316">
        <v>224</v>
      </c>
      <c r="L30" s="277">
        <v>2</v>
      </c>
      <c r="M30" s="277">
        <v>1.8260239901772504</v>
      </c>
      <c r="N30" s="277">
        <v>2.34214075847719</v>
      </c>
      <c r="O30" s="6"/>
      <c r="P30" s="238"/>
      <c r="Q30" s="102"/>
    </row>
    <row r="31" spans="1:17" s="4" customFormat="1" ht="9" customHeight="1">
      <c r="A31" s="315" t="s">
        <v>206</v>
      </c>
      <c r="B31" s="272"/>
      <c r="C31" s="316">
        <v>447</v>
      </c>
      <c r="D31" s="316">
        <v>445</v>
      </c>
      <c r="E31" s="316">
        <v>483</v>
      </c>
      <c r="F31" s="277">
        <v>4</v>
      </c>
      <c r="G31" s="277">
        <v>4.035658900668378</v>
      </c>
      <c r="H31" s="277">
        <v>4.380197516981201</v>
      </c>
      <c r="I31" s="316">
        <v>237</v>
      </c>
      <c r="J31" s="316">
        <v>207</v>
      </c>
      <c r="K31" s="316">
        <v>211</v>
      </c>
      <c r="L31" s="277">
        <v>2.1</v>
      </c>
      <c r="M31" s="277">
        <v>1.8772615560412453</v>
      </c>
      <c r="N31" s="277">
        <v>1.9135024349545202</v>
      </c>
      <c r="O31" s="6"/>
      <c r="P31" s="238"/>
      <c r="Q31" s="102"/>
    </row>
    <row r="32" spans="1:17" s="4" customFormat="1" ht="9" customHeight="1">
      <c r="A32" s="315" t="s">
        <v>190</v>
      </c>
      <c r="B32" s="272"/>
      <c r="C32" s="316">
        <v>1564</v>
      </c>
      <c r="D32" s="316">
        <v>1621</v>
      </c>
      <c r="E32" s="316">
        <v>1680</v>
      </c>
      <c r="F32" s="277">
        <v>4.9</v>
      </c>
      <c r="G32" s="277">
        <v>5.091800034552622</v>
      </c>
      <c r="H32" s="277">
        <v>5.233269890319385</v>
      </c>
      <c r="I32" s="316">
        <v>1088</v>
      </c>
      <c r="J32" s="316">
        <v>1657</v>
      </c>
      <c r="K32" s="316">
        <v>1297</v>
      </c>
      <c r="L32" s="277">
        <v>3.4</v>
      </c>
      <c r="M32" s="277">
        <v>5.204881343154654</v>
      </c>
      <c r="N32" s="277">
        <v>4.040208956990621</v>
      </c>
      <c r="O32" s="6"/>
      <c r="P32" s="238"/>
      <c r="Q32" s="102"/>
    </row>
    <row r="33" spans="1:17" s="4" customFormat="1" ht="9" customHeight="1">
      <c r="A33" s="315" t="s">
        <v>207</v>
      </c>
      <c r="B33" s="272"/>
      <c r="C33" s="316">
        <v>442</v>
      </c>
      <c r="D33" s="316">
        <v>458</v>
      </c>
      <c r="E33" s="316">
        <v>469</v>
      </c>
      <c r="F33" s="277">
        <v>4.8</v>
      </c>
      <c r="G33" s="277">
        <v>5.021324182390281</v>
      </c>
      <c r="H33" s="277">
        <v>5.131347170100329</v>
      </c>
      <c r="I33" s="316">
        <v>196</v>
      </c>
      <c r="J33" s="316">
        <v>188</v>
      </c>
      <c r="K33" s="316">
        <v>209</v>
      </c>
      <c r="L33" s="277">
        <v>2.1</v>
      </c>
      <c r="M33" s="277">
        <v>2.06115490456195</v>
      </c>
      <c r="N33" s="277">
        <v>2.286677097123601</v>
      </c>
      <c r="O33" s="6"/>
      <c r="P33" s="238"/>
      <c r="Q33" s="102"/>
    </row>
    <row r="34" spans="1:17" s="4" customFormat="1" ht="9" customHeight="1">
      <c r="A34" s="315" t="s">
        <v>208</v>
      </c>
      <c r="B34" s="272"/>
      <c r="C34" s="316">
        <v>497</v>
      </c>
      <c r="D34" s="316">
        <v>539</v>
      </c>
      <c r="E34" s="316">
        <v>566</v>
      </c>
      <c r="F34" s="277">
        <v>4.3</v>
      </c>
      <c r="G34" s="277">
        <v>4.613067218979476</v>
      </c>
      <c r="H34" s="277">
        <v>4.832526489246348</v>
      </c>
      <c r="I34" s="316">
        <v>259</v>
      </c>
      <c r="J34" s="316">
        <v>195</v>
      </c>
      <c r="K34" s="316">
        <v>267</v>
      </c>
      <c r="L34" s="277">
        <v>2.2</v>
      </c>
      <c r="M34" s="277">
        <v>1.668920422450831</v>
      </c>
      <c r="N34" s="277">
        <v>2.2796547219589662</v>
      </c>
      <c r="O34" s="6"/>
      <c r="P34" s="238"/>
      <c r="Q34" s="102"/>
    </row>
    <row r="35" spans="1:17" s="4" customFormat="1" ht="9" customHeight="1">
      <c r="A35" s="315" t="s">
        <v>191</v>
      </c>
      <c r="B35" s="272"/>
      <c r="C35" s="316">
        <v>1424</v>
      </c>
      <c r="D35" s="316">
        <v>1384</v>
      </c>
      <c r="E35" s="316">
        <v>1458</v>
      </c>
      <c r="F35" s="277">
        <v>5.7</v>
      </c>
      <c r="G35" s="277">
        <v>5.568699402893793</v>
      </c>
      <c r="H35" s="277">
        <v>5.84771866777899</v>
      </c>
      <c r="I35" s="316">
        <v>635</v>
      </c>
      <c r="J35" s="316">
        <v>484</v>
      </c>
      <c r="K35" s="316">
        <v>587</v>
      </c>
      <c r="L35" s="277">
        <v>2.6</v>
      </c>
      <c r="M35" s="277">
        <v>1.9474353403183493</v>
      </c>
      <c r="N35" s="277">
        <v>2.354328434832831</v>
      </c>
      <c r="O35" s="6"/>
      <c r="P35" s="238"/>
      <c r="Q35" s="102"/>
    </row>
    <row r="36" spans="1:17" s="4" customFormat="1" ht="9" customHeight="1">
      <c r="A36" s="315" t="s">
        <v>209</v>
      </c>
      <c r="B36" s="272"/>
      <c r="C36" s="316">
        <v>813</v>
      </c>
      <c r="D36" s="316">
        <v>783</v>
      </c>
      <c r="E36" s="316">
        <v>793</v>
      </c>
      <c r="F36" s="277">
        <v>6.3</v>
      </c>
      <c r="G36" s="277">
        <v>6.029802471987987</v>
      </c>
      <c r="H36" s="277">
        <v>6.0946086154555585</v>
      </c>
      <c r="I36" s="316">
        <v>273</v>
      </c>
      <c r="J36" s="316">
        <v>210</v>
      </c>
      <c r="K36" s="316">
        <v>282</v>
      </c>
      <c r="L36" s="277">
        <v>2.1</v>
      </c>
      <c r="M36" s="277">
        <v>1.6171884024488854</v>
      </c>
      <c r="N36" s="277">
        <v>2.1673135303385465</v>
      </c>
      <c r="O36" s="6"/>
      <c r="P36" s="238"/>
      <c r="Q36" s="102"/>
    </row>
    <row r="37" spans="1:17" s="4" customFormat="1" ht="9" customHeight="1">
      <c r="A37" s="315" t="s">
        <v>210</v>
      </c>
      <c r="B37" s="272"/>
      <c r="C37" s="316">
        <v>917</v>
      </c>
      <c r="D37" s="316">
        <v>897</v>
      </c>
      <c r="E37" s="316">
        <v>985</v>
      </c>
      <c r="F37" s="277">
        <v>5.4</v>
      </c>
      <c r="G37" s="277">
        <v>5.258437241694659</v>
      </c>
      <c r="H37" s="277">
        <v>5.775872684520075</v>
      </c>
      <c r="I37" s="316">
        <v>344</v>
      </c>
      <c r="J37" s="316">
        <v>325</v>
      </c>
      <c r="K37" s="316">
        <v>321</v>
      </c>
      <c r="L37" s="277">
        <v>2</v>
      </c>
      <c r="M37" s="277">
        <v>1.9052308846719779</v>
      </c>
      <c r="N37" s="277">
        <v>1.8822894738385219</v>
      </c>
      <c r="O37" s="6"/>
      <c r="P37" s="238"/>
      <c r="Q37" s="102"/>
    </row>
    <row r="38" spans="1:17" s="4" customFormat="1" ht="9" customHeight="1">
      <c r="A38" s="315" t="s">
        <v>211</v>
      </c>
      <c r="B38" s="272"/>
      <c r="C38" s="316">
        <v>631</v>
      </c>
      <c r="D38" s="316">
        <v>586</v>
      </c>
      <c r="E38" s="316">
        <v>632</v>
      </c>
      <c r="F38" s="277">
        <v>4.8</v>
      </c>
      <c r="G38" s="277">
        <v>4.476562977449123</v>
      </c>
      <c r="H38" s="277">
        <v>4.8264907135874875</v>
      </c>
      <c r="I38" s="316">
        <v>319</v>
      </c>
      <c r="J38" s="316">
        <v>200</v>
      </c>
      <c r="K38" s="316">
        <v>321</v>
      </c>
      <c r="L38" s="277">
        <v>2.4</v>
      </c>
      <c r="M38" s="277">
        <v>1.5278371936686426</v>
      </c>
      <c r="N38" s="277">
        <v>2.4514296187683287</v>
      </c>
      <c r="O38" s="6"/>
      <c r="P38" s="238"/>
      <c r="Q38" s="102"/>
    </row>
    <row r="39" spans="1:17" s="4" customFormat="1" ht="6" customHeight="1">
      <c r="A39" s="260"/>
      <c r="B39" s="272"/>
      <c r="C39" s="259"/>
      <c r="D39" s="259"/>
      <c r="E39" s="259"/>
      <c r="F39" s="277"/>
      <c r="G39" s="277"/>
      <c r="H39" s="277"/>
      <c r="I39" s="259"/>
      <c r="J39" s="259"/>
      <c r="K39" s="259"/>
      <c r="L39" s="277"/>
      <c r="M39" s="277"/>
      <c r="N39" s="277"/>
      <c r="O39" s="6"/>
      <c r="P39" s="238"/>
      <c r="Q39" s="241"/>
    </row>
    <row r="40" spans="1:19" s="236" customFormat="1" ht="9" customHeight="1">
      <c r="A40" s="266" t="s">
        <v>192</v>
      </c>
      <c r="B40" s="267"/>
      <c r="C40" s="239">
        <v>14501</v>
      </c>
      <c r="D40" s="239">
        <v>14756</v>
      </c>
      <c r="E40" s="239">
        <v>14901</v>
      </c>
      <c r="F40" s="240">
        <v>5.1</v>
      </c>
      <c r="G40" s="240">
        <v>5.220927015289858</v>
      </c>
      <c r="H40" s="240">
        <v>5.253727428116909</v>
      </c>
      <c r="I40" s="239">
        <v>6594</v>
      </c>
      <c r="J40" s="239">
        <v>6527</v>
      </c>
      <c r="K40" s="239">
        <v>6781</v>
      </c>
      <c r="L40" s="240">
        <v>2.3</v>
      </c>
      <c r="M40" s="240">
        <v>2.309365046679107</v>
      </c>
      <c r="N40" s="240">
        <v>2.390814421183864</v>
      </c>
      <c r="O40" s="92"/>
      <c r="P40" s="238"/>
      <c r="Q40" s="102"/>
      <c r="R40" s="4"/>
      <c r="S40" s="4"/>
    </row>
    <row r="41" spans="1:17" s="4" customFormat="1" ht="9" customHeight="1">
      <c r="A41" s="260"/>
      <c r="B41" s="272"/>
      <c r="C41" s="249"/>
      <c r="D41" s="249"/>
      <c r="E41" s="249"/>
      <c r="F41" s="240"/>
      <c r="G41" s="240"/>
      <c r="H41" s="240"/>
      <c r="I41" s="249"/>
      <c r="J41" s="249"/>
      <c r="K41" s="249"/>
      <c r="L41" s="240"/>
      <c r="M41" s="240"/>
      <c r="N41" s="240"/>
      <c r="O41" s="6"/>
      <c r="P41" s="238"/>
      <c r="Q41" s="241"/>
    </row>
    <row r="42" spans="1:19" s="236" customFormat="1" ht="9" customHeight="1">
      <c r="A42" s="266" t="s">
        <v>98</v>
      </c>
      <c r="B42" s="267"/>
      <c r="C42" s="239">
        <v>19743</v>
      </c>
      <c r="D42" s="239">
        <v>20248</v>
      </c>
      <c r="E42" s="239">
        <v>20413</v>
      </c>
      <c r="F42" s="240">
        <v>4.6</v>
      </c>
      <c r="G42" s="240">
        <v>4.67349148451906</v>
      </c>
      <c r="H42" s="240">
        <v>4.677316059671123</v>
      </c>
      <c r="I42" s="239">
        <v>9626</v>
      </c>
      <c r="J42" s="239">
        <v>8855</v>
      </c>
      <c r="K42" s="239">
        <v>9644</v>
      </c>
      <c r="L42" s="240">
        <v>2.2</v>
      </c>
      <c r="M42" s="240">
        <v>2.0438446807297646</v>
      </c>
      <c r="N42" s="240">
        <v>2.209770052391531</v>
      </c>
      <c r="O42" s="92"/>
      <c r="P42" s="238"/>
      <c r="Q42" s="102"/>
      <c r="R42" s="4"/>
      <c r="S42" s="4"/>
    </row>
    <row r="43" spans="1:17" s="4" customFormat="1" ht="9" customHeight="1">
      <c r="A43" s="260"/>
      <c r="B43" s="260"/>
      <c r="C43" s="270"/>
      <c r="D43" s="270"/>
      <c r="E43" s="259"/>
      <c r="F43" s="336"/>
      <c r="G43" s="337"/>
      <c r="H43" s="259"/>
      <c r="I43" s="218"/>
      <c r="J43" s="218"/>
      <c r="K43" s="218"/>
      <c r="L43" s="327"/>
      <c r="M43" s="327"/>
      <c r="N43" s="326"/>
      <c r="O43" s="243"/>
      <c r="P43" s="238"/>
      <c r="Q43" s="102"/>
    </row>
    <row r="44" spans="1:17" s="4" customFormat="1" ht="6" customHeight="1">
      <c r="A44" s="260"/>
      <c r="B44" s="260"/>
      <c r="C44" s="270"/>
      <c r="D44" s="270"/>
      <c r="E44" s="259"/>
      <c r="F44" s="336"/>
      <c r="G44" s="336"/>
      <c r="H44" s="259"/>
      <c r="I44" s="218"/>
      <c r="J44" s="218"/>
      <c r="K44" s="218"/>
      <c r="L44" s="327"/>
      <c r="M44" s="327"/>
      <c r="N44" s="326"/>
      <c r="O44" s="243"/>
      <c r="P44" s="238"/>
      <c r="Q44" s="241"/>
    </row>
    <row r="45" spans="1:27" s="236" customFormat="1" ht="9" customHeight="1">
      <c r="A45" s="466" t="s">
        <v>212</v>
      </c>
      <c r="B45" s="466"/>
      <c r="C45" s="466"/>
      <c r="D45" s="466"/>
      <c r="E45" s="466"/>
      <c r="F45" s="466"/>
      <c r="G45" s="466"/>
      <c r="H45" s="466"/>
      <c r="I45" s="466"/>
      <c r="J45" s="466"/>
      <c r="K45" s="466"/>
      <c r="L45" s="466"/>
      <c r="M45" s="466"/>
      <c r="N45" s="466"/>
      <c r="O45" s="235"/>
      <c r="P45" s="245"/>
      <c r="Q45" s="102"/>
      <c r="R45" s="4"/>
      <c r="S45" s="4"/>
      <c r="T45" s="4"/>
      <c r="U45" s="4"/>
      <c r="V45" s="4"/>
      <c r="W45" s="4"/>
      <c r="X45" s="4"/>
      <c r="Y45" s="4"/>
      <c r="Z45" s="4"/>
      <c r="AA45" s="4"/>
    </row>
    <row r="46" spans="1:17" s="4" customFormat="1" ht="6" customHeight="1">
      <c r="A46" s="260"/>
      <c r="B46" s="260"/>
      <c r="C46" s="270"/>
      <c r="D46" s="270"/>
      <c r="E46" s="259"/>
      <c r="F46" s="336"/>
      <c r="G46" s="336"/>
      <c r="H46" s="259"/>
      <c r="I46" s="218"/>
      <c r="J46" s="218"/>
      <c r="K46" s="218"/>
      <c r="L46" s="327"/>
      <c r="M46" s="327"/>
      <c r="N46" s="277"/>
      <c r="O46" s="25"/>
      <c r="P46" s="246"/>
      <c r="Q46" s="241"/>
    </row>
    <row r="47" spans="1:27" s="236" customFormat="1" ht="9" customHeight="1">
      <c r="A47" s="261" t="s">
        <v>188</v>
      </c>
      <c r="B47" s="333"/>
      <c r="C47" s="338"/>
      <c r="D47" s="338"/>
      <c r="E47" s="259"/>
      <c r="F47" s="339"/>
      <c r="G47" s="339"/>
      <c r="H47" s="259"/>
      <c r="I47" s="224"/>
      <c r="J47" s="224"/>
      <c r="K47" s="218"/>
      <c r="L47" s="313"/>
      <c r="M47" s="313"/>
      <c r="N47" s="277"/>
      <c r="O47" s="25"/>
      <c r="P47" s="246"/>
      <c r="Q47" s="102"/>
      <c r="R47" s="4"/>
      <c r="S47" s="4"/>
      <c r="T47" s="4"/>
      <c r="U47" s="4"/>
      <c r="V47" s="4"/>
      <c r="W47" s="4"/>
      <c r="X47" s="4"/>
      <c r="Y47" s="4"/>
      <c r="Z47" s="4"/>
      <c r="AA47" s="4"/>
    </row>
    <row r="48" spans="1:17" s="4" customFormat="1" ht="6" customHeight="1">
      <c r="A48" s="260"/>
      <c r="B48" s="331"/>
      <c r="C48" s="270"/>
      <c r="D48" s="270"/>
      <c r="E48" s="259"/>
      <c r="F48" s="336"/>
      <c r="G48" s="336"/>
      <c r="H48" s="259"/>
      <c r="I48" s="218"/>
      <c r="J48" s="218"/>
      <c r="K48" s="218"/>
      <c r="L48" s="327"/>
      <c r="M48" s="327"/>
      <c r="N48" s="277"/>
      <c r="O48" s="25"/>
      <c r="P48" s="246"/>
      <c r="Q48" s="102"/>
    </row>
    <row r="49" spans="1:17" s="4" customFormat="1" ht="9" customHeight="1">
      <c r="A49" s="219" t="s">
        <v>213</v>
      </c>
      <c r="B49" s="217"/>
      <c r="C49" s="316">
        <v>353</v>
      </c>
      <c r="D49" s="316">
        <v>367</v>
      </c>
      <c r="E49" s="316">
        <v>353</v>
      </c>
      <c r="F49" s="277">
        <v>5.6</v>
      </c>
      <c r="G49" s="277">
        <v>5.859530918206057</v>
      </c>
      <c r="H49" s="277">
        <v>5.60628920829032</v>
      </c>
      <c r="I49" s="316">
        <v>135</v>
      </c>
      <c r="J49" s="316">
        <v>104</v>
      </c>
      <c r="K49" s="316">
        <v>129</v>
      </c>
      <c r="L49" s="277">
        <v>2.2</v>
      </c>
      <c r="M49" s="277">
        <v>1.6604665272300545</v>
      </c>
      <c r="N49" s="277">
        <v>2.0487572460890973</v>
      </c>
      <c r="O49" s="6"/>
      <c r="P49" s="238"/>
      <c r="Q49" s="102"/>
    </row>
    <row r="50" spans="1:17" s="4" customFormat="1" ht="9" customHeight="1">
      <c r="A50" s="219" t="s">
        <v>214</v>
      </c>
      <c r="B50" s="217"/>
      <c r="C50" s="316">
        <v>338</v>
      </c>
      <c r="D50" s="316">
        <v>349</v>
      </c>
      <c r="E50" s="316">
        <v>324</v>
      </c>
      <c r="F50" s="277">
        <v>6.7</v>
      </c>
      <c r="G50" s="277">
        <v>6.898596560585096</v>
      </c>
      <c r="H50" s="277">
        <v>6.414190406430028</v>
      </c>
      <c r="I50" s="316">
        <v>84</v>
      </c>
      <c r="J50" s="316">
        <v>94</v>
      </c>
      <c r="K50" s="316">
        <v>81</v>
      </c>
      <c r="L50" s="277">
        <v>1.7</v>
      </c>
      <c r="M50" s="277">
        <v>1.8580747183237794</v>
      </c>
      <c r="N50" s="277">
        <v>1.603547601607507</v>
      </c>
      <c r="O50" s="6"/>
      <c r="P50" s="238"/>
      <c r="Q50" s="102"/>
    </row>
    <row r="51" spans="1:19" s="4" customFormat="1" ht="9" customHeight="1">
      <c r="A51" s="219" t="s">
        <v>215</v>
      </c>
      <c r="B51" s="217"/>
      <c r="C51" s="316">
        <v>213</v>
      </c>
      <c r="D51" s="316">
        <v>219</v>
      </c>
      <c r="E51" s="316">
        <v>198</v>
      </c>
      <c r="F51" s="277">
        <v>4.8</v>
      </c>
      <c r="G51" s="277">
        <v>4.924003957190394</v>
      </c>
      <c r="H51" s="277">
        <v>4.448038819247877</v>
      </c>
      <c r="I51" s="316">
        <v>90</v>
      </c>
      <c r="J51" s="316">
        <v>77</v>
      </c>
      <c r="K51" s="316">
        <v>130</v>
      </c>
      <c r="L51" s="277">
        <v>2</v>
      </c>
      <c r="M51" s="277">
        <v>1.731270797733609</v>
      </c>
      <c r="N51" s="277">
        <v>2.92042952778901</v>
      </c>
      <c r="O51" s="6"/>
      <c r="P51" s="238"/>
      <c r="Q51" s="102"/>
      <c r="R51" s="236"/>
      <c r="S51" s="236"/>
    </row>
    <row r="52" spans="1:19" s="4" customFormat="1" ht="6" customHeight="1">
      <c r="A52" s="249"/>
      <c r="B52" s="217"/>
      <c r="C52" s="259"/>
      <c r="D52" s="259"/>
      <c r="E52" s="259"/>
      <c r="F52" s="277"/>
      <c r="G52" s="277"/>
      <c r="H52" s="277"/>
      <c r="I52" s="259"/>
      <c r="J52" s="259"/>
      <c r="K52" s="259"/>
      <c r="L52" s="277"/>
      <c r="M52" s="277"/>
      <c r="N52" s="277"/>
      <c r="O52" s="6"/>
      <c r="P52" s="238"/>
      <c r="Q52" s="241"/>
      <c r="R52" s="236"/>
      <c r="S52" s="236"/>
    </row>
    <row r="53" spans="1:19" s="247" customFormat="1" ht="9" customHeight="1">
      <c r="A53" s="222" t="s">
        <v>192</v>
      </c>
      <c r="B53" s="340"/>
      <c r="C53" s="224">
        <v>904</v>
      </c>
      <c r="D53" s="224">
        <v>935</v>
      </c>
      <c r="E53" s="224">
        <v>875</v>
      </c>
      <c r="F53" s="240">
        <v>5.7</v>
      </c>
      <c r="G53" s="240">
        <v>5.929016670999816</v>
      </c>
      <c r="H53" s="240">
        <v>5.538255101524128</v>
      </c>
      <c r="I53" s="224">
        <v>309</v>
      </c>
      <c r="J53" s="224">
        <v>275</v>
      </c>
      <c r="K53" s="224">
        <v>340</v>
      </c>
      <c r="L53" s="240">
        <v>2</v>
      </c>
      <c r="M53" s="240">
        <v>1.7438284326470048</v>
      </c>
      <c r="N53" s="240">
        <v>2.1520076965922326</v>
      </c>
      <c r="O53" s="91"/>
      <c r="P53" s="238"/>
      <c r="Q53" s="102"/>
      <c r="R53" s="4"/>
      <c r="S53" s="4"/>
    </row>
    <row r="54" spans="1:17" s="4" customFormat="1" ht="9" customHeight="1">
      <c r="A54" s="259"/>
      <c r="B54" s="217"/>
      <c r="C54" s="259"/>
      <c r="D54" s="259"/>
      <c r="E54" s="259"/>
      <c r="F54" s="277"/>
      <c r="G54" s="277"/>
      <c r="H54" s="277"/>
      <c r="I54" s="259"/>
      <c r="J54" s="259"/>
      <c r="K54" s="259"/>
      <c r="L54" s="277"/>
      <c r="M54" s="277"/>
      <c r="N54" s="277"/>
      <c r="O54" s="243"/>
      <c r="P54" s="238"/>
      <c r="Q54" s="248"/>
    </row>
    <row r="55" spans="1:19" s="247" customFormat="1" ht="9" customHeight="1">
      <c r="A55" s="249" t="s">
        <v>193</v>
      </c>
      <c r="B55" s="217"/>
      <c r="C55" s="259"/>
      <c r="D55" s="259"/>
      <c r="E55" s="259"/>
      <c r="F55" s="277"/>
      <c r="G55" s="277"/>
      <c r="H55" s="277"/>
      <c r="I55" s="259"/>
      <c r="J55" s="259"/>
      <c r="K55" s="259"/>
      <c r="L55" s="277"/>
      <c r="M55" s="277"/>
      <c r="N55" s="277"/>
      <c r="O55" s="243"/>
      <c r="P55" s="238"/>
      <c r="Q55" s="102"/>
      <c r="R55" s="4"/>
      <c r="S55" s="4"/>
    </row>
    <row r="56" spans="1:17" s="4" customFormat="1" ht="6" customHeight="1">
      <c r="A56" s="259"/>
      <c r="B56" s="217"/>
      <c r="C56" s="259"/>
      <c r="D56" s="259"/>
      <c r="E56" s="259"/>
      <c r="F56" s="277"/>
      <c r="G56" s="277"/>
      <c r="H56" s="277"/>
      <c r="I56" s="259"/>
      <c r="J56" s="259"/>
      <c r="K56" s="259"/>
      <c r="L56" s="277"/>
      <c r="M56" s="277"/>
      <c r="N56" s="277"/>
      <c r="O56" s="243"/>
      <c r="P56" s="238"/>
      <c r="Q56" s="102"/>
    </row>
    <row r="57" spans="1:19" s="4" customFormat="1" ht="9" customHeight="1">
      <c r="A57" s="219" t="s">
        <v>216</v>
      </c>
      <c r="B57" s="217"/>
      <c r="C57" s="316">
        <v>615</v>
      </c>
      <c r="D57" s="316">
        <v>599</v>
      </c>
      <c r="E57" s="316">
        <v>585</v>
      </c>
      <c r="F57" s="277">
        <v>5.2</v>
      </c>
      <c r="G57" s="277">
        <v>5.114194236926361</v>
      </c>
      <c r="H57" s="277">
        <v>5.001923816852636</v>
      </c>
      <c r="I57" s="316">
        <v>224</v>
      </c>
      <c r="J57" s="316">
        <v>240</v>
      </c>
      <c r="K57" s="316">
        <v>241</v>
      </c>
      <c r="L57" s="277">
        <v>1.9</v>
      </c>
      <c r="M57" s="277">
        <v>2.049092849519744</v>
      </c>
      <c r="N57" s="277">
        <v>2.0606216066008294</v>
      </c>
      <c r="O57" s="6"/>
      <c r="P57" s="238"/>
      <c r="Q57" s="102"/>
      <c r="R57" s="236"/>
      <c r="S57" s="236"/>
    </row>
    <row r="58" spans="1:17" s="4" customFormat="1" ht="9" customHeight="1">
      <c r="A58" s="219" t="s">
        <v>217</v>
      </c>
      <c r="B58" s="217"/>
      <c r="C58" s="316">
        <v>418</v>
      </c>
      <c r="D58" s="316">
        <v>398</v>
      </c>
      <c r="E58" s="316">
        <v>380</v>
      </c>
      <c r="F58" s="277">
        <v>5.2</v>
      </c>
      <c r="G58" s="277">
        <v>4.985219700385791</v>
      </c>
      <c r="H58" s="277">
        <v>4.779092726975463</v>
      </c>
      <c r="I58" s="316">
        <v>136</v>
      </c>
      <c r="J58" s="316">
        <v>125</v>
      </c>
      <c r="K58" s="316">
        <v>120</v>
      </c>
      <c r="L58" s="277">
        <v>1.7</v>
      </c>
      <c r="M58" s="277">
        <v>1.5657097048950348</v>
      </c>
      <c r="N58" s="277">
        <v>1.50918717693962</v>
      </c>
      <c r="O58" s="6"/>
      <c r="P58" s="238"/>
      <c r="Q58" s="102"/>
    </row>
    <row r="59" spans="1:17" s="4" customFormat="1" ht="9" customHeight="1">
      <c r="A59" s="219" t="s">
        <v>218</v>
      </c>
      <c r="B59" s="217"/>
      <c r="C59" s="316">
        <v>517</v>
      </c>
      <c r="D59" s="316">
        <v>488</v>
      </c>
      <c r="E59" s="316">
        <v>505</v>
      </c>
      <c r="F59" s="277">
        <v>4.6</v>
      </c>
      <c r="G59" s="277">
        <v>4.318010883511039</v>
      </c>
      <c r="H59" s="277">
        <v>4.465706908139082</v>
      </c>
      <c r="I59" s="316">
        <v>247</v>
      </c>
      <c r="J59" s="316">
        <v>238</v>
      </c>
      <c r="K59" s="316">
        <v>229</v>
      </c>
      <c r="L59" s="277">
        <v>2.2</v>
      </c>
      <c r="M59" s="277">
        <v>2.1059151440074326</v>
      </c>
      <c r="N59" s="277">
        <v>2.025043330621485</v>
      </c>
      <c r="O59" s="6"/>
      <c r="P59" s="238"/>
      <c r="Q59" s="102"/>
    </row>
    <row r="60" spans="1:19" s="4" customFormat="1" ht="9" customHeight="1">
      <c r="A60" s="219" t="s">
        <v>213</v>
      </c>
      <c r="B60" s="217"/>
      <c r="C60" s="316">
        <v>668</v>
      </c>
      <c r="D60" s="316">
        <v>605</v>
      </c>
      <c r="E60" s="316">
        <v>601</v>
      </c>
      <c r="F60" s="277">
        <v>4.5</v>
      </c>
      <c r="G60" s="277">
        <v>4.076682052491493</v>
      </c>
      <c r="H60" s="277">
        <v>4.044904497180008</v>
      </c>
      <c r="I60" s="316">
        <v>401</v>
      </c>
      <c r="J60" s="316">
        <v>377</v>
      </c>
      <c r="K60" s="316">
        <v>339</v>
      </c>
      <c r="L60" s="277">
        <v>2.7</v>
      </c>
      <c r="M60" s="277">
        <v>2.5403456756847813</v>
      </c>
      <c r="N60" s="277">
        <v>2.2815684268619347</v>
      </c>
      <c r="O60" s="6"/>
      <c r="P60" s="238"/>
      <c r="Q60" s="102"/>
      <c r="R60" s="236"/>
      <c r="S60" s="236"/>
    </row>
    <row r="61" spans="1:17" s="4" customFormat="1" ht="9" customHeight="1">
      <c r="A61" s="219" t="s">
        <v>214</v>
      </c>
      <c r="B61" s="217"/>
      <c r="C61" s="316">
        <v>971</v>
      </c>
      <c r="D61" s="316">
        <v>893</v>
      </c>
      <c r="E61" s="316">
        <v>966</v>
      </c>
      <c r="F61" s="277">
        <v>5.2</v>
      </c>
      <c r="G61" s="277">
        <v>4.756603582633336</v>
      </c>
      <c r="H61" s="277">
        <v>5.153979127985147</v>
      </c>
      <c r="I61" s="316">
        <v>389</v>
      </c>
      <c r="J61" s="316">
        <v>386</v>
      </c>
      <c r="K61" s="316">
        <v>332</v>
      </c>
      <c r="L61" s="277">
        <v>2.1</v>
      </c>
      <c r="M61" s="277">
        <v>2.056045893501084</v>
      </c>
      <c r="N61" s="277">
        <v>1.77134686386239</v>
      </c>
      <c r="O61" s="6"/>
      <c r="P61" s="238"/>
      <c r="Q61" s="102"/>
    </row>
    <row r="62" spans="1:19" s="4" customFormat="1" ht="9" customHeight="1">
      <c r="A62" s="219" t="s">
        <v>219</v>
      </c>
      <c r="B62" s="217"/>
      <c r="C62" s="316">
        <v>398</v>
      </c>
      <c r="D62" s="316">
        <v>426</v>
      </c>
      <c r="E62" s="316">
        <v>398</v>
      </c>
      <c r="F62" s="277">
        <v>5</v>
      </c>
      <c r="G62" s="277">
        <v>5.357277597525089</v>
      </c>
      <c r="H62" s="277">
        <v>5.028045884077012</v>
      </c>
      <c r="I62" s="316">
        <v>150</v>
      </c>
      <c r="J62" s="316">
        <v>131</v>
      </c>
      <c r="K62" s="316">
        <v>152</v>
      </c>
      <c r="L62" s="277">
        <v>1.9</v>
      </c>
      <c r="M62" s="277">
        <v>1.6474257400840062</v>
      </c>
      <c r="N62" s="277">
        <v>1.920258729597251</v>
      </c>
      <c r="O62" s="6"/>
      <c r="P62" s="238"/>
      <c r="Q62" s="102"/>
      <c r="R62" s="236"/>
      <c r="S62" s="236"/>
    </row>
    <row r="63" spans="1:17" s="4" customFormat="1" ht="9" customHeight="1">
      <c r="A63" s="219" t="s">
        <v>220</v>
      </c>
      <c r="B63" s="217"/>
      <c r="C63" s="316">
        <v>540</v>
      </c>
      <c r="D63" s="316">
        <v>512</v>
      </c>
      <c r="E63" s="316">
        <v>465</v>
      </c>
      <c r="F63" s="277">
        <v>4.5</v>
      </c>
      <c r="G63" s="277">
        <v>4.326151246303337</v>
      </c>
      <c r="H63" s="277">
        <v>3.939108998958042</v>
      </c>
      <c r="I63" s="316">
        <v>231</v>
      </c>
      <c r="J63" s="316">
        <v>191</v>
      </c>
      <c r="K63" s="316">
        <v>193</v>
      </c>
      <c r="L63" s="277">
        <v>1.9</v>
      </c>
      <c r="M63" s="277">
        <v>1.6138572032108154</v>
      </c>
      <c r="N63" s="277">
        <v>1.634942014621295</v>
      </c>
      <c r="O63" s="6"/>
      <c r="P63" s="238"/>
      <c r="Q63" s="102"/>
    </row>
    <row r="64" spans="1:17" s="4" customFormat="1" ht="9" customHeight="1">
      <c r="A64" s="219" t="s">
        <v>221</v>
      </c>
      <c r="B64" s="217"/>
      <c r="C64" s="316">
        <v>431</v>
      </c>
      <c r="D64" s="316">
        <v>409</v>
      </c>
      <c r="E64" s="316">
        <v>445</v>
      </c>
      <c r="F64" s="277">
        <v>4.4</v>
      </c>
      <c r="G64" s="277">
        <v>4.186884507503634</v>
      </c>
      <c r="H64" s="277">
        <v>4.56017379898344</v>
      </c>
      <c r="I64" s="316">
        <v>200</v>
      </c>
      <c r="J64" s="316">
        <v>166</v>
      </c>
      <c r="K64" s="316">
        <v>143</v>
      </c>
      <c r="L64" s="277">
        <v>2</v>
      </c>
      <c r="M64" s="277">
        <v>1.6993223184489077</v>
      </c>
      <c r="N64" s="277">
        <v>1.4654041646171503</v>
      </c>
      <c r="O64" s="6"/>
      <c r="P64" s="238"/>
      <c r="Q64" s="102"/>
    </row>
    <row r="65" spans="1:17" s="4" customFormat="1" ht="9" customHeight="1">
      <c r="A65" s="219" t="s">
        <v>222</v>
      </c>
      <c r="B65" s="217"/>
      <c r="C65" s="316">
        <v>414</v>
      </c>
      <c r="D65" s="316">
        <v>457</v>
      </c>
      <c r="E65" s="316">
        <v>408</v>
      </c>
      <c r="F65" s="277">
        <v>4.5</v>
      </c>
      <c r="G65" s="277">
        <v>5.03043578764296</v>
      </c>
      <c r="H65" s="277">
        <v>4.493540535480247</v>
      </c>
      <c r="I65" s="316">
        <v>207</v>
      </c>
      <c r="J65" s="316">
        <v>161</v>
      </c>
      <c r="K65" s="316">
        <v>191</v>
      </c>
      <c r="L65" s="277">
        <v>2.3</v>
      </c>
      <c r="M65" s="277">
        <v>1.7722104197166664</v>
      </c>
      <c r="N65" s="277">
        <v>2.10359373107041</v>
      </c>
      <c r="O65" s="6"/>
      <c r="P65" s="238"/>
      <c r="Q65" s="102"/>
    </row>
    <row r="66" spans="1:17" s="4" customFormat="1" ht="6" customHeight="1">
      <c r="A66" s="259"/>
      <c r="B66" s="217"/>
      <c r="C66" s="316"/>
      <c r="D66" s="316"/>
      <c r="E66" s="316"/>
      <c r="F66" s="277"/>
      <c r="G66" s="277"/>
      <c r="H66" s="277"/>
      <c r="I66" s="316"/>
      <c r="J66" s="316"/>
      <c r="K66" s="316"/>
      <c r="L66" s="277"/>
      <c r="M66" s="277"/>
      <c r="N66" s="277"/>
      <c r="O66" s="6"/>
      <c r="P66" s="238"/>
      <c r="Q66" s="241"/>
    </row>
    <row r="67" spans="1:19" s="247" customFormat="1" ht="9" customHeight="1">
      <c r="A67" s="222" t="s">
        <v>192</v>
      </c>
      <c r="B67" s="217"/>
      <c r="C67" s="224">
        <v>4972</v>
      </c>
      <c r="D67" s="224">
        <v>4787</v>
      </c>
      <c r="E67" s="224">
        <v>4753</v>
      </c>
      <c r="F67" s="240">
        <v>4.8</v>
      </c>
      <c r="G67" s="240">
        <v>4.636225316482667</v>
      </c>
      <c r="H67" s="240">
        <v>4.60943455146022</v>
      </c>
      <c r="I67" s="224">
        <v>2185</v>
      </c>
      <c r="J67" s="224">
        <v>2015</v>
      </c>
      <c r="K67" s="224">
        <v>1940</v>
      </c>
      <c r="L67" s="240">
        <v>2.1</v>
      </c>
      <c r="M67" s="240">
        <v>1.9515341576587788</v>
      </c>
      <c r="N67" s="240">
        <v>1.8814018577388654</v>
      </c>
      <c r="O67" s="91"/>
      <c r="P67" s="238"/>
      <c r="Q67" s="102"/>
      <c r="R67" s="4"/>
      <c r="S67" s="4"/>
    </row>
    <row r="68" spans="1:17" s="4" customFormat="1" ht="9" customHeight="1">
      <c r="A68" s="259"/>
      <c r="B68" s="217"/>
      <c r="C68" s="224"/>
      <c r="D68" s="224"/>
      <c r="E68" s="224"/>
      <c r="F68" s="240"/>
      <c r="G68" s="240"/>
      <c r="H68" s="240"/>
      <c r="I68" s="224"/>
      <c r="J68" s="224"/>
      <c r="K68" s="224"/>
      <c r="L68" s="240"/>
      <c r="M68" s="240"/>
      <c r="N68" s="240"/>
      <c r="O68" s="6"/>
      <c r="P68" s="238"/>
      <c r="Q68" s="241"/>
    </row>
    <row r="69" spans="1:19" s="247" customFormat="1" ht="9" customHeight="1">
      <c r="A69" s="222" t="s">
        <v>98</v>
      </c>
      <c r="B69" s="340"/>
      <c r="C69" s="224">
        <v>5876</v>
      </c>
      <c r="D69" s="224">
        <v>5722</v>
      </c>
      <c r="E69" s="224">
        <v>5628</v>
      </c>
      <c r="F69" s="240">
        <v>4.9</v>
      </c>
      <c r="G69" s="240">
        <v>4.807514577137</v>
      </c>
      <c r="H69" s="240">
        <v>4.732844070952296</v>
      </c>
      <c r="I69" s="224">
        <v>2494</v>
      </c>
      <c r="J69" s="224">
        <v>2290</v>
      </c>
      <c r="K69" s="224">
        <v>2280</v>
      </c>
      <c r="L69" s="240">
        <v>2.1</v>
      </c>
      <c r="M69" s="240">
        <v>1.9240140478230916</v>
      </c>
      <c r="N69" s="240">
        <v>1.9173568730936805</v>
      </c>
      <c r="O69" s="91"/>
      <c r="P69" s="238"/>
      <c r="Q69" s="102"/>
      <c r="R69" s="4"/>
      <c r="S69" s="4"/>
    </row>
    <row r="70" spans="1:27" s="4" customFormat="1" ht="9.75" customHeight="1">
      <c r="A70" s="259"/>
      <c r="B70" s="259"/>
      <c r="C70" s="249"/>
      <c r="D70" s="249"/>
      <c r="E70" s="249"/>
      <c r="F70" s="240"/>
      <c r="G70" s="240"/>
      <c r="H70" s="240"/>
      <c r="I70" s="224"/>
      <c r="J70" s="224"/>
      <c r="K70" s="224"/>
      <c r="L70" s="240"/>
      <c r="M70" s="240"/>
      <c r="N70" s="240"/>
      <c r="O70" s="243"/>
      <c r="P70" s="238"/>
      <c r="Q70" s="102"/>
      <c r="R70" s="247"/>
      <c r="S70" s="247"/>
      <c r="T70" s="247"/>
      <c r="U70" s="247"/>
      <c r="V70" s="247"/>
      <c r="W70" s="247"/>
      <c r="X70" s="247"/>
      <c r="Y70" s="247"/>
      <c r="Z70" s="247"/>
      <c r="AA70" s="247"/>
    </row>
    <row r="71" spans="1:17" s="4" customFormat="1" ht="6" customHeight="1">
      <c r="A71" s="259"/>
      <c r="B71" s="259"/>
      <c r="C71" s="218"/>
      <c r="D71" s="218"/>
      <c r="E71" s="259"/>
      <c r="F71" s="262"/>
      <c r="G71" s="262"/>
      <c r="H71" s="259"/>
      <c r="I71" s="218"/>
      <c r="J71" s="218"/>
      <c r="K71" s="218"/>
      <c r="L71" s="341"/>
      <c r="M71" s="341"/>
      <c r="N71" s="326"/>
      <c r="O71" s="243"/>
      <c r="P71" s="238"/>
      <c r="Q71" s="248"/>
    </row>
    <row r="72" spans="1:17" s="247" customFormat="1" ht="9" customHeight="1">
      <c r="A72" s="342" t="s">
        <v>223</v>
      </c>
      <c r="B72" s="342"/>
      <c r="C72" s="342"/>
      <c r="D72" s="342"/>
      <c r="E72" s="342"/>
      <c r="F72" s="342"/>
      <c r="G72" s="342"/>
      <c r="H72" s="342"/>
      <c r="I72" s="342"/>
      <c r="J72" s="342"/>
      <c r="K72" s="342"/>
      <c r="L72" s="342"/>
      <c r="M72" s="342"/>
      <c r="N72" s="342"/>
      <c r="O72" s="235"/>
      <c r="P72" s="245"/>
      <c r="Q72" s="102"/>
    </row>
    <row r="73" spans="1:17" s="4" customFormat="1" ht="6" customHeight="1">
      <c r="A73" s="259"/>
      <c r="B73" s="259"/>
      <c r="C73" s="218"/>
      <c r="D73" s="218"/>
      <c r="E73" s="259"/>
      <c r="F73" s="262"/>
      <c r="G73" s="262"/>
      <c r="H73" s="259"/>
      <c r="I73" s="218"/>
      <c r="J73" s="218"/>
      <c r="K73" s="218"/>
      <c r="L73" s="341"/>
      <c r="M73" s="341"/>
      <c r="N73" s="341"/>
      <c r="O73" s="250"/>
      <c r="P73" s="246"/>
      <c r="Q73" s="248"/>
    </row>
    <row r="74" spans="1:27" s="247" customFormat="1" ht="9" customHeight="1">
      <c r="A74" s="249" t="s">
        <v>188</v>
      </c>
      <c r="B74" s="259"/>
      <c r="C74" s="218"/>
      <c r="D74" s="218"/>
      <c r="E74" s="259"/>
      <c r="F74" s="262"/>
      <c r="G74" s="262"/>
      <c r="H74" s="259"/>
      <c r="I74" s="218"/>
      <c r="J74" s="218"/>
      <c r="K74" s="218"/>
      <c r="L74" s="341"/>
      <c r="M74" s="341"/>
      <c r="N74" s="341"/>
      <c r="O74" s="250"/>
      <c r="P74" s="246"/>
      <c r="Q74" s="102"/>
      <c r="R74" s="4"/>
      <c r="S74" s="4"/>
      <c r="T74" s="4"/>
      <c r="U74" s="4"/>
      <c r="V74" s="4"/>
      <c r="W74" s="4"/>
      <c r="X74" s="4"/>
      <c r="Y74" s="4"/>
      <c r="Z74" s="4"/>
      <c r="AA74" s="4"/>
    </row>
    <row r="75" spans="1:17" s="4" customFormat="1" ht="9" customHeight="1">
      <c r="A75" s="259"/>
      <c r="B75" s="259"/>
      <c r="C75" s="218"/>
      <c r="D75" s="218"/>
      <c r="E75" s="259"/>
      <c r="F75" s="262"/>
      <c r="G75" s="262"/>
      <c r="H75" s="259"/>
      <c r="I75" s="218"/>
      <c r="J75" s="218"/>
      <c r="K75" s="218"/>
      <c r="L75" s="341"/>
      <c r="M75" s="341"/>
      <c r="N75" s="277"/>
      <c r="O75" s="250"/>
      <c r="P75" s="246"/>
      <c r="Q75" s="102"/>
    </row>
    <row r="76" spans="1:17" s="4" customFormat="1" ht="9" customHeight="1">
      <c r="A76" s="219" t="s">
        <v>224</v>
      </c>
      <c r="B76" s="217"/>
      <c r="C76" s="316">
        <v>189</v>
      </c>
      <c r="D76" s="316">
        <v>208</v>
      </c>
      <c r="E76" s="316">
        <v>210</v>
      </c>
      <c r="F76" s="277">
        <v>4.3</v>
      </c>
      <c r="G76" s="277">
        <v>4.737825156029338</v>
      </c>
      <c r="H76" s="277">
        <v>4.799341804552519</v>
      </c>
      <c r="I76" s="316">
        <v>76</v>
      </c>
      <c r="J76" s="316">
        <v>77</v>
      </c>
      <c r="K76" s="316">
        <v>104</v>
      </c>
      <c r="L76" s="277">
        <v>1.7</v>
      </c>
      <c r="M76" s="277">
        <v>1.7539064279531684</v>
      </c>
      <c r="N76" s="277">
        <v>2.376816893683152</v>
      </c>
      <c r="O76" s="6"/>
      <c r="P76" s="238"/>
      <c r="Q76" s="102"/>
    </row>
    <row r="77" spans="1:19" s="3" customFormat="1" ht="9" customHeight="1">
      <c r="A77" s="219" t="s">
        <v>225</v>
      </c>
      <c r="B77" s="343"/>
      <c r="C77" s="316">
        <v>931</v>
      </c>
      <c r="D77" s="316">
        <v>966</v>
      </c>
      <c r="E77" s="316">
        <v>977</v>
      </c>
      <c r="F77" s="277">
        <v>7</v>
      </c>
      <c r="G77" s="277">
        <v>7.232812710582668</v>
      </c>
      <c r="H77" s="277">
        <v>7.254178391903832</v>
      </c>
      <c r="I77" s="316">
        <v>248</v>
      </c>
      <c r="J77" s="316">
        <v>155</v>
      </c>
      <c r="K77" s="316">
        <v>225</v>
      </c>
      <c r="L77" s="277">
        <v>1.9</v>
      </c>
      <c r="M77" s="277">
        <v>1.1605444825469085</v>
      </c>
      <c r="N77" s="277">
        <v>1.670614266303339</v>
      </c>
      <c r="O77" s="59"/>
      <c r="P77" s="238"/>
      <c r="Q77" s="102"/>
      <c r="R77" s="4"/>
      <c r="S77" s="4"/>
    </row>
    <row r="78" spans="1:17" s="3" customFormat="1" ht="9" customHeight="1">
      <c r="A78" s="219" t="s">
        <v>226</v>
      </c>
      <c r="B78" s="343"/>
      <c r="C78" s="316">
        <v>222</v>
      </c>
      <c r="D78" s="316">
        <v>245</v>
      </c>
      <c r="E78" s="316">
        <v>256</v>
      </c>
      <c r="F78" s="277">
        <v>5.2</v>
      </c>
      <c r="G78" s="277">
        <v>5.816852251952801</v>
      </c>
      <c r="H78" s="277">
        <v>6.09349709606779</v>
      </c>
      <c r="I78" s="316">
        <v>76</v>
      </c>
      <c r="J78" s="316">
        <v>8</v>
      </c>
      <c r="K78" s="316">
        <v>51</v>
      </c>
      <c r="L78" s="277">
        <v>1.8</v>
      </c>
      <c r="M78" s="335">
        <v>0.18993803271682613</v>
      </c>
      <c r="N78" s="277">
        <v>1.213938874607255</v>
      </c>
      <c r="O78" s="59"/>
      <c r="P78" s="238"/>
      <c r="Q78" s="251"/>
    </row>
    <row r="79" spans="1:17" s="3" customFormat="1" ht="6" customHeight="1">
      <c r="A79" s="259"/>
      <c r="B79" s="343"/>
      <c r="C79" s="220"/>
      <c r="D79" s="220"/>
      <c r="E79" s="220"/>
      <c r="F79" s="277"/>
      <c r="G79" s="277"/>
      <c r="H79" s="277"/>
      <c r="I79" s="220"/>
      <c r="J79" s="220"/>
      <c r="K79" s="220"/>
      <c r="L79" s="277"/>
      <c r="M79" s="277"/>
      <c r="N79" s="277"/>
      <c r="O79" s="59"/>
      <c r="P79" s="238"/>
      <c r="Q79" s="241"/>
    </row>
    <row r="80" spans="1:19" s="254" customFormat="1" ht="9" customHeight="1">
      <c r="A80" s="222" t="s">
        <v>192</v>
      </c>
      <c r="B80" s="344"/>
      <c r="C80" s="252">
        <v>1342</v>
      </c>
      <c r="D80" s="252">
        <v>1419</v>
      </c>
      <c r="E80" s="252">
        <v>1443</v>
      </c>
      <c r="F80" s="240">
        <v>6.1</v>
      </c>
      <c r="G80" s="240">
        <v>6.46236661975872</v>
      </c>
      <c r="H80" s="240">
        <v>6.5457316658274705</v>
      </c>
      <c r="I80" s="252">
        <v>400</v>
      </c>
      <c r="J80" s="252">
        <v>240</v>
      </c>
      <c r="K80" s="252">
        <v>380</v>
      </c>
      <c r="L80" s="240">
        <v>1.8</v>
      </c>
      <c r="M80" s="240">
        <v>1.0930006967879442</v>
      </c>
      <c r="N80" s="240">
        <v>1.7237547006337066</v>
      </c>
      <c r="O80" s="253"/>
      <c r="P80" s="238"/>
      <c r="Q80" s="59"/>
      <c r="R80" s="3"/>
      <c r="S80" s="3"/>
    </row>
    <row r="81" spans="1:19" s="3" customFormat="1" ht="6" customHeight="1">
      <c r="A81" s="4"/>
      <c r="C81" s="4"/>
      <c r="D81" s="4"/>
      <c r="E81" s="6"/>
      <c r="F81" s="4"/>
      <c r="I81" s="6"/>
      <c r="J81" s="6"/>
      <c r="K81" s="99"/>
      <c r="L81" s="6"/>
      <c r="M81" s="59"/>
      <c r="N81" s="59"/>
      <c r="O81" s="59"/>
      <c r="P81" s="255"/>
      <c r="Q81" s="59"/>
      <c r="R81" s="254"/>
      <c r="S81" s="254"/>
    </row>
    <row r="82" spans="1:17" s="3" customFormat="1" ht="6" customHeight="1">
      <c r="A82" s="256" t="s">
        <v>115</v>
      </c>
      <c r="C82" s="4"/>
      <c r="D82" s="4"/>
      <c r="E82" s="6"/>
      <c r="F82" s="4"/>
      <c r="G82" s="4"/>
      <c r="H82" s="6"/>
      <c r="I82" s="99"/>
      <c r="J82" s="6"/>
      <c r="K82" s="99"/>
      <c r="L82" s="6"/>
      <c r="M82" s="6"/>
      <c r="N82" s="59"/>
      <c r="O82" s="59"/>
      <c r="P82" s="59"/>
      <c r="Q82" s="59"/>
    </row>
    <row r="83" spans="1:17" s="3" customFormat="1" ht="9" customHeight="1">
      <c r="A83" s="257" t="s">
        <v>227</v>
      </c>
      <c r="E83" s="59"/>
      <c r="H83" s="59"/>
      <c r="I83" s="59"/>
      <c r="J83" s="59"/>
      <c r="K83" s="59"/>
      <c r="L83" s="59"/>
      <c r="M83" s="59"/>
      <c r="N83" s="59"/>
      <c r="O83" s="59"/>
      <c r="P83" s="59"/>
      <c r="Q83" s="163"/>
    </row>
    <row r="84" spans="1:27" ht="27.75" customHeight="1">
      <c r="A84" s="467" t="s">
        <v>310</v>
      </c>
      <c r="B84" s="467"/>
      <c r="C84" s="467"/>
      <c r="D84" s="467"/>
      <c r="E84" s="467"/>
      <c r="F84" s="467"/>
      <c r="G84" s="467"/>
      <c r="H84" s="467"/>
      <c r="I84" s="467"/>
      <c r="J84" s="467"/>
      <c r="K84" s="467"/>
      <c r="L84" s="467"/>
      <c r="M84" s="467"/>
      <c r="N84" s="467"/>
      <c r="R84" s="3"/>
      <c r="S84" s="3"/>
      <c r="T84" s="3"/>
      <c r="U84" s="3"/>
      <c r="V84" s="3"/>
      <c r="W84" s="3"/>
      <c r="X84" s="3"/>
      <c r="Y84" s="3"/>
      <c r="Z84" s="3"/>
      <c r="AA84" s="3"/>
    </row>
  </sheetData>
  <sheetProtection/>
  <mergeCells count="11">
    <mergeCell ref="L4:N4"/>
    <mergeCell ref="A7:N7"/>
    <mergeCell ref="A45:N45"/>
    <mergeCell ref="A84:N84"/>
    <mergeCell ref="A1:N1"/>
    <mergeCell ref="A3:B5"/>
    <mergeCell ref="C3:H3"/>
    <mergeCell ref="I3:N3"/>
    <mergeCell ref="C4:E4"/>
    <mergeCell ref="F4:H4"/>
    <mergeCell ref="I4:K4"/>
  </mergeCells>
  <printOptions/>
  <pageMargins left="0.7874015748031497" right="0.7874015748031497" top="0.984251968503937" bottom="0.6692913385826772" header="0.5118110236220472" footer="0.5118110236220472"/>
  <pageSetup horizontalDpi="600" verticalDpi="600" orientation="portrait" paperSize="9" scale="96" r:id="rId1"/>
  <headerFooter alignWithMargins="0">
    <oddHeader>&amp;C&amp;"Arial"- 7 -</oddHeader>
  </headerFooter>
</worksheet>
</file>

<file path=xl/worksheets/sheet8.xml><?xml version="1.0" encoding="utf-8"?>
<worksheet xmlns="http://schemas.openxmlformats.org/spreadsheetml/2006/main" xmlns:r="http://schemas.openxmlformats.org/officeDocument/2006/relationships">
  <dimension ref="A1:Z109"/>
  <sheetViews>
    <sheetView zoomScalePageLayoutView="0" workbookViewId="0" topLeftCell="A1">
      <pane ySplit="5" topLeftCell="A6" activePane="bottomLeft" state="frozen"/>
      <selection pane="topLeft" activeCell="A3" sqref="A3:N5"/>
      <selection pane="bottomLeft" activeCell="O1" sqref="O1"/>
    </sheetView>
  </sheetViews>
  <sheetFormatPr defaultColWidth="11.421875" defaultRowHeight="12.75"/>
  <cols>
    <col min="1" max="1" width="17.7109375" style="3" customWidth="1"/>
    <col min="2" max="2" width="0.85546875" style="3" customWidth="1"/>
    <col min="3" max="4" width="7.28125" style="3" customWidth="1"/>
    <col min="5" max="5" width="7.28125" style="59" customWidth="1"/>
    <col min="6" max="6" width="4.57421875" style="59" customWidth="1"/>
    <col min="7" max="7" width="5.28125" style="59" customWidth="1"/>
    <col min="8" max="8" width="5.00390625" style="59" customWidth="1"/>
    <col min="9" max="9" width="6.28125" style="59" customWidth="1"/>
    <col min="10" max="10" width="6.421875" style="59" customWidth="1"/>
    <col min="11" max="11" width="6.140625" style="59" customWidth="1"/>
    <col min="12" max="12" width="4.57421875" style="59" customWidth="1"/>
    <col min="13" max="13" width="4.8515625" style="59" customWidth="1"/>
    <col min="14" max="14" width="4.57421875" style="59" customWidth="1"/>
    <col min="15" max="15" width="4.8515625" style="59" customWidth="1"/>
    <col min="16" max="16384" width="11.421875" style="3" customWidth="1"/>
  </cols>
  <sheetData>
    <row r="1" spans="1:15" s="258" customFormat="1" ht="12" customHeight="1">
      <c r="A1" s="480" t="s">
        <v>228</v>
      </c>
      <c r="B1" s="480"/>
      <c r="C1" s="480"/>
      <c r="D1" s="480"/>
      <c r="E1" s="480"/>
      <c r="F1" s="480"/>
      <c r="G1" s="480"/>
      <c r="H1" s="480"/>
      <c r="I1" s="480"/>
      <c r="J1" s="480"/>
      <c r="K1" s="480"/>
      <c r="L1" s="480"/>
      <c r="M1" s="480"/>
      <c r="N1" s="480"/>
      <c r="O1" s="65"/>
    </row>
    <row r="2" spans="5:15" s="258" customFormat="1" ht="6" customHeight="1">
      <c r="E2" s="65"/>
      <c r="F2" s="65"/>
      <c r="G2" s="65"/>
      <c r="H2" s="65"/>
      <c r="I2" s="65"/>
      <c r="J2" s="65"/>
      <c r="K2" s="65"/>
      <c r="L2" s="65"/>
      <c r="M2" s="65"/>
      <c r="N2" s="65"/>
      <c r="O2" s="65"/>
    </row>
    <row r="3" spans="1:15" s="258" customFormat="1" ht="12" customHeight="1">
      <c r="A3" s="468" t="s">
        <v>185</v>
      </c>
      <c r="B3" s="469"/>
      <c r="C3" s="474" t="s">
        <v>186</v>
      </c>
      <c r="D3" s="475"/>
      <c r="E3" s="475"/>
      <c r="F3" s="475"/>
      <c r="G3" s="475"/>
      <c r="H3" s="476"/>
      <c r="I3" s="477" t="s">
        <v>119</v>
      </c>
      <c r="J3" s="478"/>
      <c r="K3" s="478"/>
      <c r="L3" s="478"/>
      <c r="M3" s="478"/>
      <c r="N3" s="478"/>
      <c r="O3" s="65"/>
    </row>
    <row r="4" spans="1:15" s="258" customFormat="1" ht="13.5" customHeight="1">
      <c r="A4" s="470"/>
      <c r="B4" s="471"/>
      <c r="C4" s="474" t="s">
        <v>35</v>
      </c>
      <c r="D4" s="475"/>
      <c r="E4" s="476"/>
      <c r="F4" s="474" t="s">
        <v>316</v>
      </c>
      <c r="G4" s="475"/>
      <c r="H4" s="476"/>
      <c r="I4" s="477" t="s">
        <v>35</v>
      </c>
      <c r="J4" s="478"/>
      <c r="K4" s="479"/>
      <c r="L4" s="474" t="s">
        <v>316</v>
      </c>
      <c r="M4" s="475"/>
      <c r="N4" s="475"/>
      <c r="O4" s="65"/>
    </row>
    <row r="5" spans="1:15" s="258" customFormat="1" ht="13.5" customHeight="1">
      <c r="A5" s="472"/>
      <c r="B5" s="473"/>
      <c r="C5" s="345">
        <v>2008</v>
      </c>
      <c r="D5" s="348" t="s">
        <v>86</v>
      </c>
      <c r="E5" s="345">
        <v>2010</v>
      </c>
      <c r="F5" s="345">
        <v>2008</v>
      </c>
      <c r="G5" s="348" t="s">
        <v>86</v>
      </c>
      <c r="H5" s="345">
        <v>2010</v>
      </c>
      <c r="I5" s="345">
        <v>2008</v>
      </c>
      <c r="J5" s="348" t="s">
        <v>86</v>
      </c>
      <c r="K5" s="345">
        <v>2010</v>
      </c>
      <c r="L5" s="346">
        <v>2008</v>
      </c>
      <c r="M5" s="348" t="s">
        <v>86</v>
      </c>
      <c r="N5" s="347">
        <v>2010</v>
      </c>
      <c r="O5" s="66"/>
    </row>
    <row r="6" spans="1:15" s="258" customFormat="1" ht="6" customHeight="1">
      <c r="A6" s="260"/>
      <c r="B6" s="260"/>
      <c r="C6" s="260"/>
      <c r="D6" s="260"/>
      <c r="E6" s="220"/>
      <c r="F6" s="259"/>
      <c r="G6" s="259"/>
      <c r="H6" s="220"/>
      <c r="I6" s="263"/>
      <c r="J6" s="263"/>
      <c r="K6" s="220"/>
      <c r="L6" s="259"/>
      <c r="M6" s="259"/>
      <c r="N6" s="220"/>
      <c r="O6" s="65"/>
    </row>
    <row r="7" spans="1:15" s="260" customFormat="1" ht="10.5" customHeight="1">
      <c r="A7" s="466" t="s">
        <v>229</v>
      </c>
      <c r="B7" s="466"/>
      <c r="C7" s="466"/>
      <c r="D7" s="466"/>
      <c r="E7" s="466"/>
      <c r="F7" s="466"/>
      <c r="G7" s="466"/>
      <c r="H7" s="466"/>
      <c r="I7" s="466"/>
      <c r="J7" s="466"/>
      <c r="K7" s="466"/>
      <c r="L7" s="466"/>
      <c r="M7" s="466"/>
      <c r="N7" s="466"/>
      <c r="O7" s="259"/>
    </row>
    <row r="8" spans="1:15" s="258" customFormat="1" ht="6" customHeight="1">
      <c r="A8" s="323"/>
      <c r="B8" s="260"/>
      <c r="C8" s="324"/>
      <c r="D8" s="324"/>
      <c r="E8" s="324"/>
      <c r="F8" s="324"/>
      <c r="G8" s="324"/>
      <c r="H8" s="324"/>
      <c r="I8" s="324"/>
      <c r="J8" s="324"/>
      <c r="K8" s="324"/>
      <c r="L8" s="324"/>
      <c r="M8" s="324"/>
      <c r="N8" s="324"/>
      <c r="O8" s="65"/>
    </row>
    <row r="9" spans="1:15" s="260" customFormat="1" ht="10.5" customHeight="1">
      <c r="A9" s="261" t="s">
        <v>193</v>
      </c>
      <c r="E9" s="259"/>
      <c r="F9" s="262"/>
      <c r="G9" s="262"/>
      <c r="H9" s="259"/>
      <c r="I9" s="263"/>
      <c r="J9" s="263"/>
      <c r="K9" s="218"/>
      <c r="L9" s="259"/>
      <c r="M9" s="259"/>
      <c r="N9" s="325"/>
      <c r="O9" s="259"/>
    </row>
    <row r="10" spans="1:15" s="258" customFormat="1" ht="6" customHeight="1">
      <c r="A10" s="260"/>
      <c r="B10" s="260"/>
      <c r="C10" s="260"/>
      <c r="D10" s="260"/>
      <c r="E10" s="218"/>
      <c r="F10" s="262"/>
      <c r="G10" s="262"/>
      <c r="H10" s="259"/>
      <c r="I10" s="263"/>
      <c r="J10" s="263"/>
      <c r="K10" s="218"/>
      <c r="L10" s="259"/>
      <c r="M10" s="259"/>
      <c r="N10" s="325"/>
      <c r="O10" s="65"/>
    </row>
    <row r="11" spans="1:15" s="258" customFormat="1" ht="9" customHeight="1">
      <c r="A11" s="315" t="s">
        <v>230</v>
      </c>
      <c r="B11" s="272"/>
      <c r="C11" s="218">
        <v>442</v>
      </c>
      <c r="D11" s="218">
        <v>477</v>
      </c>
      <c r="E11" s="218">
        <v>453</v>
      </c>
      <c r="F11" s="277">
        <v>4.1</v>
      </c>
      <c r="G11" s="277">
        <v>4.501698754246886</v>
      </c>
      <c r="H11" s="277">
        <v>4.294245900085316</v>
      </c>
      <c r="I11" s="218">
        <v>246</v>
      </c>
      <c r="J11" s="218">
        <v>219</v>
      </c>
      <c r="K11" s="218">
        <v>204</v>
      </c>
      <c r="L11" s="277">
        <v>2.3</v>
      </c>
      <c r="M11" s="277">
        <v>2.066817667044168</v>
      </c>
      <c r="N11" s="277">
        <v>1.9338325907668974</v>
      </c>
      <c r="O11" s="65"/>
    </row>
    <row r="12" spans="1:15" s="258" customFormat="1" ht="9" customHeight="1">
      <c r="A12" s="315" t="s">
        <v>231</v>
      </c>
      <c r="B12" s="272"/>
      <c r="C12" s="218">
        <v>652</v>
      </c>
      <c r="D12" s="218">
        <v>574</v>
      </c>
      <c r="E12" s="218">
        <v>643</v>
      </c>
      <c r="F12" s="277">
        <v>5</v>
      </c>
      <c r="G12" s="277">
        <v>4.457767699046317</v>
      </c>
      <c r="H12" s="277">
        <v>5.006696359049428</v>
      </c>
      <c r="I12" s="218">
        <v>240</v>
      </c>
      <c r="J12" s="218">
        <v>222</v>
      </c>
      <c r="K12" s="218">
        <v>193</v>
      </c>
      <c r="L12" s="277">
        <v>1.9</v>
      </c>
      <c r="M12" s="277">
        <v>1.7240843714081575</v>
      </c>
      <c r="N12" s="277">
        <v>1.5027875541159248</v>
      </c>
      <c r="O12" s="65"/>
    </row>
    <row r="13" spans="1:15" s="258" customFormat="1" ht="9" customHeight="1">
      <c r="A13" s="315" t="s">
        <v>232</v>
      </c>
      <c r="B13" s="272"/>
      <c r="C13" s="218">
        <v>558</v>
      </c>
      <c r="D13" s="218">
        <v>583</v>
      </c>
      <c r="E13" s="218">
        <v>583</v>
      </c>
      <c r="F13" s="277">
        <v>4.3</v>
      </c>
      <c r="G13" s="277">
        <v>4.553726948221859</v>
      </c>
      <c r="H13" s="277">
        <v>4.55824863174355</v>
      </c>
      <c r="I13" s="218">
        <v>289</v>
      </c>
      <c r="J13" s="218">
        <v>191</v>
      </c>
      <c r="K13" s="218">
        <v>235</v>
      </c>
      <c r="L13" s="277">
        <v>2.3</v>
      </c>
      <c r="M13" s="277">
        <v>1.4918728080795458</v>
      </c>
      <c r="N13" s="277">
        <v>1.8373729476153244</v>
      </c>
      <c r="O13" s="65"/>
    </row>
    <row r="14" spans="1:15" s="258" customFormat="1" ht="9" customHeight="1">
      <c r="A14" s="315" t="s">
        <v>233</v>
      </c>
      <c r="B14" s="272"/>
      <c r="C14" s="218">
        <v>425</v>
      </c>
      <c r="D14" s="218">
        <v>436</v>
      </c>
      <c r="E14" s="218">
        <v>443</v>
      </c>
      <c r="F14" s="277">
        <v>4.3</v>
      </c>
      <c r="G14" s="277">
        <v>4.445804017538493</v>
      </c>
      <c r="H14" s="277">
        <v>4.544941572365114</v>
      </c>
      <c r="I14" s="218">
        <v>241</v>
      </c>
      <c r="J14" s="218">
        <v>307</v>
      </c>
      <c r="K14" s="218">
        <v>245</v>
      </c>
      <c r="L14" s="277">
        <v>2.4</v>
      </c>
      <c r="M14" s="277">
        <v>3.1304170490465992</v>
      </c>
      <c r="N14" s="277">
        <v>2.513568138215469</v>
      </c>
      <c r="O14" s="65"/>
    </row>
    <row r="15" spans="1:15" s="258" customFormat="1" ht="9" customHeight="1">
      <c r="A15" s="315" t="s">
        <v>225</v>
      </c>
      <c r="B15" s="272"/>
      <c r="C15" s="218">
        <v>724</v>
      </c>
      <c r="D15" s="218">
        <v>800</v>
      </c>
      <c r="E15" s="218">
        <v>758</v>
      </c>
      <c r="F15" s="277">
        <v>4</v>
      </c>
      <c r="G15" s="277">
        <v>4.373209717271992</v>
      </c>
      <c r="H15" s="277">
        <v>4.134981507140753</v>
      </c>
      <c r="I15" s="218">
        <v>362</v>
      </c>
      <c r="J15" s="218">
        <v>409</v>
      </c>
      <c r="K15" s="218">
        <v>421</v>
      </c>
      <c r="L15" s="277">
        <v>2</v>
      </c>
      <c r="M15" s="277">
        <v>2.235803467955306</v>
      </c>
      <c r="N15" s="277">
        <v>2.2966058238868827</v>
      </c>
      <c r="O15" s="65"/>
    </row>
    <row r="16" spans="1:15" s="258" customFormat="1" ht="9" customHeight="1">
      <c r="A16" s="315" t="s">
        <v>234</v>
      </c>
      <c r="B16" s="272"/>
      <c r="C16" s="218">
        <v>738</v>
      </c>
      <c r="D16" s="218">
        <v>775</v>
      </c>
      <c r="E16" s="218">
        <v>768</v>
      </c>
      <c r="F16" s="277">
        <v>5.1</v>
      </c>
      <c r="G16" s="277">
        <v>5.4133342646596585</v>
      </c>
      <c r="H16" s="277">
        <v>5.37243270468409</v>
      </c>
      <c r="I16" s="218">
        <v>286</v>
      </c>
      <c r="J16" s="218">
        <v>287</v>
      </c>
      <c r="K16" s="218">
        <v>266</v>
      </c>
      <c r="L16" s="277">
        <v>2</v>
      </c>
      <c r="M16" s="277">
        <v>2.004679914783641</v>
      </c>
      <c r="N16" s="277">
        <v>1.860764452403604</v>
      </c>
      <c r="O16" s="65"/>
    </row>
    <row r="17" spans="1:15" s="258" customFormat="1" ht="9" customHeight="1">
      <c r="A17" s="315" t="s">
        <v>235</v>
      </c>
      <c r="B17" s="272"/>
      <c r="C17" s="218">
        <v>346</v>
      </c>
      <c r="D17" s="218">
        <v>302</v>
      </c>
      <c r="E17" s="218">
        <v>348</v>
      </c>
      <c r="F17" s="277">
        <v>4.5</v>
      </c>
      <c r="G17" s="277">
        <v>3.9914883493477484</v>
      </c>
      <c r="H17" s="277">
        <v>4.635117676047896</v>
      </c>
      <c r="I17" s="218">
        <v>151</v>
      </c>
      <c r="J17" s="218">
        <v>126</v>
      </c>
      <c r="K17" s="218">
        <v>147</v>
      </c>
      <c r="L17" s="277">
        <v>2</v>
      </c>
      <c r="M17" s="277">
        <v>1.6653229537013785</v>
      </c>
      <c r="N17" s="277">
        <v>1.957937639020232</v>
      </c>
      <c r="O17" s="65"/>
    </row>
    <row r="18" spans="1:15" s="258" customFormat="1" ht="6" customHeight="1">
      <c r="A18" s="260"/>
      <c r="B18" s="272"/>
      <c r="C18" s="260"/>
      <c r="D18" s="260"/>
      <c r="E18" s="260"/>
      <c r="F18" s="277"/>
      <c r="G18" s="277"/>
      <c r="H18" s="277"/>
      <c r="I18" s="260"/>
      <c r="J18" s="260"/>
      <c r="K18" s="260"/>
      <c r="L18" s="277"/>
      <c r="M18" s="277"/>
      <c r="N18" s="277"/>
      <c r="O18" s="65"/>
    </row>
    <row r="19" spans="1:18" s="260" customFormat="1" ht="10.5" customHeight="1">
      <c r="A19" s="266" t="s">
        <v>192</v>
      </c>
      <c r="B19" s="267"/>
      <c r="C19" s="224">
        <v>3885</v>
      </c>
      <c r="D19" s="224">
        <v>3947</v>
      </c>
      <c r="E19" s="224">
        <v>3996</v>
      </c>
      <c r="F19" s="240">
        <v>4.5</v>
      </c>
      <c r="G19" s="240">
        <v>4.575812766135044</v>
      </c>
      <c r="H19" s="240">
        <v>4.643088699726016</v>
      </c>
      <c r="I19" s="224">
        <v>1815</v>
      </c>
      <c r="J19" s="224">
        <v>1761</v>
      </c>
      <c r="K19" s="224">
        <v>1711</v>
      </c>
      <c r="L19" s="240">
        <v>2.1</v>
      </c>
      <c r="M19" s="240">
        <v>2.041552136094201</v>
      </c>
      <c r="N19" s="240">
        <v>1.9880692605683716</v>
      </c>
      <c r="O19" s="224"/>
      <c r="Q19" s="258"/>
      <c r="R19" s="258"/>
    </row>
    <row r="20" spans="1:15" s="258" customFormat="1" ht="9" customHeight="1">
      <c r="A20" s="260"/>
      <c r="B20" s="272"/>
      <c r="C20" s="318"/>
      <c r="D20" s="318"/>
      <c r="E20" s="318"/>
      <c r="F20" s="240"/>
      <c r="G20" s="240"/>
      <c r="H20" s="240"/>
      <c r="I20" s="318"/>
      <c r="J20" s="318"/>
      <c r="K20" s="318"/>
      <c r="L20" s="240"/>
      <c r="M20" s="240"/>
      <c r="N20" s="240"/>
      <c r="O20" s="65"/>
    </row>
    <row r="21" spans="1:15" s="260" customFormat="1" ht="10.5" customHeight="1">
      <c r="A21" s="266" t="s">
        <v>98</v>
      </c>
      <c r="B21" s="267"/>
      <c r="C21" s="224">
        <v>5227</v>
      </c>
      <c r="D21" s="224">
        <v>5366</v>
      </c>
      <c r="E21" s="224">
        <v>5439</v>
      </c>
      <c r="F21" s="240">
        <v>6</v>
      </c>
      <c r="G21" s="240">
        <v>4.9586104801701785</v>
      </c>
      <c r="H21" s="240">
        <v>5.031070723589885</v>
      </c>
      <c r="I21" s="224">
        <v>2215</v>
      </c>
      <c r="J21" s="224">
        <v>2001</v>
      </c>
      <c r="K21" s="224">
        <v>2091</v>
      </c>
      <c r="L21" s="240">
        <v>2.6</v>
      </c>
      <c r="M21" s="240">
        <v>1.8490830359337547</v>
      </c>
      <c r="N21" s="240">
        <v>1.9341733559526475</v>
      </c>
      <c r="O21" s="224"/>
    </row>
    <row r="22" spans="1:15" s="258" customFormat="1" ht="9" customHeight="1">
      <c r="A22" s="260"/>
      <c r="B22" s="260"/>
      <c r="C22" s="318"/>
      <c r="D22" s="318"/>
      <c r="E22" s="318"/>
      <c r="F22" s="271"/>
      <c r="G22" s="271"/>
      <c r="H22" s="259"/>
      <c r="I22" s="318"/>
      <c r="J22" s="318"/>
      <c r="K22" s="318"/>
      <c r="L22" s="240"/>
      <c r="M22" s="277"/>
      <c r="N22" s="277"/>
      <c r="O22" s="65"/>
    </row>
    <row r="23" spans="1:15" s="258" customFormat="1" ht="6" customHeight="1">
      <c r="A23" s="260"/>
      <c r="B23" s="260"/>
      <c r="C23" s="270"/>
      <c r="D23" s="270"/>
      <c r="E23" s="218"/>
      <c r="F23" s="271"/>
      <c r="G23" s="271"/>
      <c r="H23" s="259"/>
      <c r="I23" s="218"/>
      <c r="J23" s="218"/>
      <c r="K23" s="218"/>
      <c r="L23" s="271"/>
      <c r="M23" s="271"/>
      <c r="N23" s="326"/>
      <c r="O23" s="65"/>
    </row>
    <row r="24" spans="1:26" s="260" customFormat="1" ht="10.5" customHeight="1">
      <c r="A24" s="466" t="s">
        <v>236</v>
      </c>
      <c r="B24" s="466"/>
      <c r="C24" s="466"/>
      <c r="D24" s="466"/>
      <c r="E24" s="466"/>
      <c r="F24" s="466"/>
      <c r="G24" s="466"/>
      <c r="H24" s="466"/>
      <c r="I24" s="466"/>
      <c r="J24" s="466"/>
      <c r="K24" s="466"/>
      <c r="L24" s="466"/>
      <c r="M24" s="466"/>
      <c r="N24" s="466"/>
      <c r="O24" s="259"/>
      <c r="Q24" s="258"/>
      <c r="R24" s="258"/>
      <c r="S24" s="258"/>
      <c r="T24" s="258"/>
      <c r="U24" s="258"/>
      <c r="V24" s="258"/>
      <c r="W24" s="258"/>
      <c r="X24" s="258"/>
      <c r="Y24" s="258"/>
      <c r="Z24" s="258"/>
    </row>
    <row r="25" spans="1:15" s="258" customFormat="1" ht="6" customHeight="1">
      <c r="A25" s="260"/>
      <c r="B25" s="260"/>
      <c r="C25" s="270"/>
      <c r="D25" s="270"/>
      <c r="E25" s="218"/>
      <c r="F25" s="271"/>
      <c r="G25" s="271"/>
      <c r="H25" s="259"/>
      <c r="I25" s="218"/>
      <c r="J25" s="218"/>
      <c r="K25" s="316"/>
      <c r="L25" s="271"/>
      <c r="M25" s="271"/>
      <c r="N25" s="327"/>
      <c r="O25" s="65"/>
    </row>
    <row r="26" spans="1:26" s="260" customFormat="1" ht="10.5" customHeight="1">
      <c r="A26" s="261" t="s">
        <v>188</v>
      </c>
      <c r="C26" s="270"/>
      <c r="D26" s="270"/>
      <c r="E26" s="218"/>
      <c r="F26" s="271"/>
      <c r="G26" s="271"/>
      <c r="H26" s="259"/>
      <c r="I26" s="218"/>
      <c r="J26" s="218"/>
      <c r="K26" s="218"/>
      <c r="L26" s="271"/>
      <c r="M26" s="271"/>
      <c r="N26" s="327"/>
      <c r="O26" s="259"/>
      <c r="Q26" s="258"/>
      <c r="R26" s="258"/>
      <c r="S26" s="258"/>
      <c r="T26" s="258"/>
      <c r="U26" s="258"/>
      <c r="V26" s="258"/>
      <c r="W26" s="258"/>
      <c r="X26" s="258"/>
      <c r="Y26" s="258"/>
      <c r="Z26" s="258"/>
    </row>
    <row r="27" spans="1:15" s="258" customFormat="1" ht="6" customHeight="1">
      <c r="A27" s="260"/>
      <c r="B27" s="260"/>
      <c r="C27" s="270"/>
      <c r="D27" s="270"/>
      <c r="E27" s="218"/>
      <c r="F27" s="271"/>
      <c r="G27" s="271"/>
      <c r="H27" s="259"/>
      <c r="I27" s="218"/>
      <c r="J27" s="218"/>
      <c r="K27" s="328"/>
      <c r="L27" s="271"/>
      <c r="M27" s="271"/>
      <c r="N27" s="277"/>
      <c r="O27" s="65"/>
    </row>
    <row r="28" spans="1:18" s="258" customFormat="1" ht="9" customHeight="1">
      <c r="A28" s="315" t="s">
        <v>237</v>
      </c>
      <c r="B28" s="272"/>
      <c r="C28" s="260">
        <v>478</v>
      </c>
      <c r="D28" s="218">
        <v>458</v>
      </c>
      <c r="E28" s="218">
        <v>526</v>
      </c>
      <c r="F28" s="277">
        <v>6.8</v>
      </c>
      <c r="G28" s="277">
        <v>6.564143723216717</v>
      </c>
      <c r="H28" s="277">
        <v>7.527620356059305</v>
      </c>
      <c r="I28" s="218">
        <v>140</v>
      </c>
      <c r="J28" s="218">
        <v>90</v>
      </c>
      <c r="K28" s="218">
        <v>111</v>
      </c>
      <c r="L28" s="277">
        <v>2</v>
      </c>
      <c r="M28" s="277">
        <v>1.289897238186691</v>
      </c>
      <c r="N28" s="277">
        <v>1.5885282500429332</v>
      </c>
      <c r="O28" s="65"/>
      <c r="Q28" s="260"/>
      <c r="R28" s="260"/>
    </row>
    <row r="29" spans="1:15" s="258" customFormat="1" ht="9" customHeight="1">
      <c r="A29" s="315" t="s">
        <v>238</v>
      </c>
      <c r="B29" s="272"/>
      <c r="C29" s="260">
        <v>247</v>
      </c>
      <c r="D29" s="218">
        <v>262</v>
      </c>
      <c r="E29" s="218">
        <v>256</v>
      </c>
      <c r="F29" s="277">
        <v>3.4</v>
      </c>
      <c r="G29" s="277">
        <v>3.6159876338743513</v>
      </c>
      <c r="H29" s="277">
        <v>3.5370841162816404</v>
      </c>
      <c r="I29" s="218">
        <v>145</v>
      </c>
      <c r="J29" s="218">
        <v>139</v>
      </c>
      <c r="K29" s="218">
        <v>158</v>
      </c>
      <c r="L29" s="277">
        <v>2</v>
      </c>
      <c r="M29" s="277">
        <v>1.9184056530860107</v>
      </c>
      <c r="N29" s="277">
        <v>2.1830441030175747</v>
      </c>
      <c r="O29" s="65"/>
    </row>
    <row r="30" spans="1:15" s="258" customFormat="1" ht="9" customHeight="1">
      <c r="A30" s="315" t="s">
        <v>239</v>
      </c>
      <c r="B30" s="272"/>
      <c r="C30" s="260">
        <v>322</v>
      </c>
      <c r="D30" s="218">
        <v>325</v>
      </c>
      <c r="E30" s="218">
        <v>300</v>
      </c>
      <c r="F30" s="277">
        <v>7.8</v>
      </c>
      <c r="G30" s="277">
        <v>7.888349514563107</v>
      </c>
      <c r="H30" s="277">
        <v>7.288275593994461</v>
      </c>
      <c r="I30" s="218">
        <v>120</v>
      </c>
      <c r="J30" s="218">
        <v>104</v>
      </c>
      <c r="K30" s="218">
        <v>109</v>
      </c>
      <c r="L30" s="277">
        <v>2.9</v>
      </c>
      <c r="M30" s="277">
        <v>2.5242718446601944</v>
      </c>
      <c r="N30" s="277">
        <v>2.6480734658179874</v>
      </c>
      <c r="O30" s="65"/>
    </row>
    <row r="31" spans="1:18" s="258" customFormat="1" ht="9" customHeight="1">
      <c r="A31" s="315" t="s">
        <v>240</v>
      </c>
      <c r="B31" s="272"/>
      <c r="C31" s="260">
        <v>187</v>
      </c>
      <c r="D31" s="218">
        <v>203</v>
      </c>
      <c r="E31" s="218">
        <v>222</v>
      </c>
      <c r="F31" s="277">
        <v>3.9</v>
      </c>
      <c r="G31" s="277">
        <v>4.318505754462102</v>
      </c>
      <c r="H31" s="277">
        <v>4.774398898877371</v>
      </c>
      <c r="I31" s="218">
        <v>105</v>
      </c>
      <c r="J31" s="218">
        <v>86</v>
      </c>
      <c r="K31" s="218">
        <v>105</v>
      </c>
      <c r="L31" s="277">
        <v>2.2</v>
      </c>
      <c r="M31" s="277">
        <v>1.8295147531218754</v>
      </c>
      <c r="N31" s="277">
        <v>2.258161641360919</v>
      </c>
      <c r="O31" s="65"/>
      <c r="Q31" s="260"/>
      <c r="R31" s="260"/>
    </row>
    <row r="32" spans="1:18" s="258" customFormat="1" ht="6" customHeight="1">
      <c r="A32" s="260"/>
      <c r="B32" s="272"/>
      <c r="C32" s="260"/>
      <c r="D32" s="260"/>
      <c r="E32" s="260"/>
      <c r="F32" s="277"/>
      <c r="G32" s="277"/>
      <c r="H32" s="277"/>
      <c r="I32" s="260"/>
      <c r="J32" s="260"/>
      <c r="K32" s="260"/>
      <c r="L32" s="277"/>
      <c r="M32" s="277"/>
      <c r="N32" s="277"/>
      <c r="O32" s="65"/>
      <c r="Q32" s="260"/>
      <c r="R32" s="260"/>
    </row>
    <row r="33" spans="1:18" s="260" customFormat="1" ht="10.5" customHeight="1">
      <c r="A33" s="266" t="s">
        <v>192</v>
      </c>
      <c r="B33" s="272"/>
      <c r="C33" s="239">
        <v>1234</v>
      </c>
      <c r="D33" s="224">
        <v>1248</v>
      </c>
      <c r="E33" s="224">
        <v>1304</v>
      </c>
      <c r="F33" s="240">
        <v>5.3</v>
      </c>
      <c r="G33" s="240">
        <v>5.415820444722179</v>
      </c>
      <c r="H33" s="240">
        <v>5.671735272626048</v>
      </c>
      <c r="I33" s="224">
        <v>510</v>
      </c>
      <c r="J33" s="224">
        <v>419</v>
      </c>
      <c r="K33" s="224">
        <v>483</v>
      </c>
      <c r="L33" s="240">
        <v>2.2</v>
      </c>
      <c r="M33" s="240">
        <v>1.8182922807200264</v>
      </c>
      <c r="N33" s="240">
        <v>2.100803785796305</v>
      </c>
      <c r="O33" s="224"/>
      <c r="Q33" s="258"/>
      <c r="R33" s="258"/>
    </row>
    <row r="34" spans="1:15" s="258" customFormat="1" ht="9" customHeight="1">
      <c r="A34" s="260"/>
      <c r="B34" s="272"/>
      <c r="C34" s="329"/>
      <c r="D34" s="329"/>
      <c r="E34" s="329"/>
      <c r="F34" s="277"/>
      <c r="G34" s="277"/>
      <c r="H34" s="277"/>
      <c r="I34" s="329"/>
      <c r="J34" s="329"/>
      <c r="K34" s="329"/>
      <c r="L34" s="277"/>
      <c r="M34" s="277"/>
      <c r="N34" s="277"/>
      <c r="O34" s="65"/>
    </row>
    <row r="35" spans="1:18" s="260" customFormat="1" ht="10.5" customHeight="1">
      <c r="A35" s="261" t="s">
        <v>193</v>
      </c>
      <c r="B35" s="272"/>
      <c r="F35" s="277"/>
      <c r="G35" s="277"/>
      <c r="H35" s="277"/>
      <c r="L35" s="277"/>
      <c r="M35" s="277"/>
      <c r="N35" s="277"/>
      <c r="O35" s="259"/>
      <c r="Q35" s="258"/>
      <c r="R35" s="258"/>
    </row>
    <row r="36" spans="1:15" s="258" customFormat="1" ht="6" customHeight="1">
      <c r="A36" s="260"/>
      <c r="B36" s="272"/>
      <c r="C36" s="260"/>
      <c r="D36" s="260"/>
      <c r="E36" s="260"/>
      <c r="F36" s="277"/>
      <c r="G36" s="277"/>
      <c r="H36" s="277"/>
      <c r="I36" s="260"/>
      <c r="J36" s="260"/>
      <c r="K36" s="260"/>
      <c r="L36" s="277"/>
      <c r="M36" s="277"/>
      <c r="N36" s="277"/>
      <c r="O36" s="65"/>
    </row>
    <row r="37" spans="1:18" s="258" customFormat="1" ht="9" customHeight="1">
      <c r="A37" s="315" t="s">
        <v>237</v>
      </c>
      <c r="B37" s="272"/>
      <c r="C37" s="316">
        <v>682</v>
      </c>
      <c r="D37" s="218">
        <v>651</v>
      </c>
      <c r="E37" s="218">
        <v>645</v>
      </c>
      <c r="F37" s="277">
        <v>4.7</v>
      </c>
      <c r="G37" s="277">
        <v>4.505720396171176</v>
      </c>
      <c r="H37" s="277">
        <v>4.468987306690316</v>
      </c>
      <c r="I37" s="218">
        <v>340</v>
      </c>
      <c r="J37" s="218">
        <v>420</v>
      </c>
      <c r="K37" s="218">
        <v>326</v>
      </c>
      <c r="L37" s="277">
        <v>2.3</v>
      </c>
      <c r="M37" s="277">
        <v>2.906916384626565</v>
      </c>
      <c r="N37" s="277">
        <v>2.2587439720636326</v>
      </c>
      <c r="O37" s="65"/>
      <c r="Q37" s="260"/>
      <c r="R37" s="260"/>
    </row>
    <row r="38" spans="1:15" s="258" customFormat="1" ht="9" customHeight="1">
      <c r="A38" s="315" t="s">
        <v>238</v>
      </c>
      <c r="B38" s="272"/>
      <c r="C38" s="316">
        <v>509</v>
      </c>
      <c r="D38" s="218">
        <v>544</v>
      </c>
      <c r="E38" s="218">
        <v>557</v>
      </c>
      <c r="F38" s="277">
        <v>4.7</v>
      </c>
      <c r="G38" s="277">
        <v>5.096782655948433</v>
      </c>
      <c r="H38" s="277">
        <v>5.240626617114362</v>
      </c>
      <c r="I38" s="218">
        <v>278</v>
      </c>
      <c r="J38" s="218">
        <v>244</v>
      </c>
      <c r="K38" s="218">
        <v>236</v>
      </c>
      <c r="L38" s="277">
        <v>2.6</v>
      </c>
      <c r="M38" s="277">
        <v>2.286056926565106</v>
      </c>
      <c r="N38" s="277">
        <v>2.2204450298725127</v>
      </c>
      <c r="O38" s="65"/>
    </row>
    <row r="39" spans="1:15" s="258" customFormat="1" ht="9" customHeight="1">
      <c r="A39" s="315" t="s">
        <v>239</v>
      </c>
      <c r="B39" s="272"/>
      <c r="C39" s="316">
        <v>356</v>
      </c>
      <c r="D39" s="218">
        <v>360</v>
      </c>
      <c r="E39" s="218">
        <v>339</v>
      </c>
      <c r="F39" s="277">
        <v>4</v>
      </c>
      <c r="G39" s="277">
        <v>4.034381899073213</v>
      </c>
      <c r="H39" s="277">
        <v>3.827048995258523</v>
      </c>
      <c r="I39" s="218">
        <v>246</v>
      </c>
      <c r="J39" s="218">
        <v>214</v>
      </c>
      <c r="K39" s="218">
        <v>221</v>
      </c>
      <c r="L39" s="277">
        <v>2.7</v>
      </c>
      <c r="M39" s="277">
        <v>2.398215906671299</v>
      </c>
      <c r="N39" s="277">
        <v>2.494919846466471</v>
      </c>
      <c r="O39" s="65"/>
    </row>
    <row r="40" spans="1:15" s="258" customFormat="1" ht="9" customHeight="1">
      <c r="A40" s="315" t="s">
        <v>241</v>
      </c>
      <c r="B40" s="272"/>
      <c r="C40" s="316">
        <v>561</v>
      </c>
      <c r="D40" s="218">
        <v>578</v>
      </c>
      <c r="E40" s="218">
        <v>588</v>
      </c>
      <c r="F40" s="277">
        <v>5</v>
      </c>
      <c r="G40" s="277">
        <v>5.103662628474552</v>
      </c>
      <c r="H40" s="277">
        <v>5.198617238544034</v>
      </c>
      <c r="I40" s="218">
        <v>252</v>
      </c>
      <c r="J40" s="218">
        <v>299</v>
      </c>
      <c r="K40" s="218">
        <v>244</v>
      </c>
      <c r="L40" s="277">
        <v>2.2</v>
      </c>
      <c r="M40" s="277">
        <v>2.6401299756295695</v>
      </c>
      <c r="N40" s="277">
        <v>2.157249330280177</v>
      </c>
      <c r="O40" s="65"/>
    </row>
    <row r="41" spans="1:15" s="258" customFormat="1" ht="9" customHeight="1">
      <c r="A41" s="315" t="s">
        <v>240</v>
      </c>
      <c r="B41" s="272"/>
      <c r="C41" s="316">
        <v>387</v>
      </c>
      <c r="D41" s="218">
        <v>380</v>
      </c>
      <c r="E41" s="218">
        <v>402</v>
      </c>
      <c r="F41" s="277">
        <v>3.8</v>
      </c>
      <c r="G41" s="277">
        <v>3.7304275266283806</v>
      </c>
      <c r="H41" s="277">
        <v>3.9893617021276597</v>
      </c>
      <c r="I41" s="218">
        <v>246</v>
      </c>
      <c r="J41" s="218">
        <v>223</v>
      </c>
      <c r="K41" s="218">
        <v>276</v>
      </c>
      <c r="L41" s="277">
        <v>2.4</v>
      </c>
      <c r="M41" s="277">
        <v>2.1891719432582337</v>
      </c>
      <c r="N41" s="277">
        <v>2.7389647507145125</v>
      </c>
      <c r="O41" s="65"/>
    </row>
    <row r="42" spans="1:15" s="258" customFormat="1" ht="9" customHeight="1">
      <c r="A42" s="315" t="s">
        <v>242</v>
      </c>
      <c r="B42" s="272"/>
      <c r="C42" s="316">
        <v>352</v>
      </c>
      <c r="D42" s="218">
        <v>325</v>
      </c>
      <c r="E42" s="218">
        <v>321</v>
      </c>
      <c r="F42" s="277">
        <v>4.9</v>
      </c>
      <c r="G42" s="277">
        <v>4.5559044521700125</v>
      </c>
      <c r="H42" s="277">
        <v>4.549964564138908</v>
      </c>
      <c r="I42" s="218">
        <v>134</v>
      </c>
      <c r="J42" s="218">
        <v>130</v>
      </c>
      <c r="K42" s="218">
        <v>122</v>
      </c>
      <c r="L42" s="277">
        <v>1.9</v>
      </c>
      <c r="M42" s="277">
        <v>1.822361780868005</v>
      </c>
      <c r="N42" s="277">
        <v>1.7292700212615166</v>
      </c>
      <c r="O42" s="65"/>
    </row>
    <row r="43" spans="1:15" s="258" customFormat="1" ht="9" customHeight="1">
      <c r="A43" s="315" t="s">
        <v>243</v>
      </c>
      <c r="B43" s="272"/>
      <c r="C43" s="316">
        <v>382</v>
      </c>
      <c r="D43" s="218">
        <v>389</v>
      </c>
      <c r="E43" s="218">
        <v>384</v>
      </c>
      <c r="F43" s="277">
        <v>5</v>
      </c>
      <c r="G43" s="277">
        <v>5.166826054616938</v>
      </c>
      <c r="H43" s="277">
        <v>5.139461427271267</v>
      </c>
      <c r="I43" s="218">
        <v>152</v>
      </c>
      <c r="J43" s="218">
        <v>179</v>
      </c>
      <c r="K43" s="218">
        <v>168</v>
      </c>
      <c r="L43" s="277">
        <v>2</v>
      </c>
      <c r="M43" s="277">
        <v>2.377536924875146</v>
      </c>
      <c r="N43" s="277">
        <v>2.2485143744311795</v>
      </c>
      <c r="O43" s="65"/>
    </row>
    <row r="44" spans="1:18" s="258" customFormat="1" ht="9" customHeight="1">
      <c r="A44" s="315" t="s">
        <v>244</v>
      </c>
      <c r="B44" s="272"/>
      <c r="C44" s="316">
        <v>288</v>
      </c>
      <c r="D44" s="218">
        <v>322</v>
      </c>
      <c r="E44" s="218">
        <v>309</v>
      </c>
      <c r="F44" s="277">
        <v>4.2</v>
      </c>
      <c r="G44" s="277">
        <v>4.70622624963461</v>
      </c>
      <c r="H44" s="277">
        <v>4.530326799302125</v>
      </c>
      <c r="I44" s="218">
        <v>151</v>
      </c>
      <c r="J44" s="218">
        <v>122</v>
      </c>
      <c r="K44" s="218">
        <v>147</v>
      </c>
      <c r="L44" s="277">
        <v>2.2</v>
      </c>
      <c r="M44" s="277">
        <v>1.7831043554516224</v>
      </c>
      <c r="N44" s="277">
        <v>2.1552040113184865</v>
      </c>
      <c r="O44" s="65"/>
      <c r="Q44" s="260"/>
      <c r="R44" s="260"/>
    </row>
    <row r="45" spans="1:15" s="258" customFormat="1" ht="9" customHeight="1">
      <c r="A45" s="315" t="s">
        <v>245</v>
      </c>
      <c r="B45" s="272"/>
      <c r="C45" s="316">
        <v>318</v>
      </c>
      <c r="D45" s="218">
        <v>313</v>
      </c>
      <c r="E45" s="218">
        <v>306</v>
      </c>
      <c r="F45" s="277">
        <v>4</v>
      </c>
      <c r="G45" s="277">
        <v>4.013026309041489</v>
      </c>
      <c r="H45" s="277">
        <v>3.964038655854082</v>
      </c>
      <c r="I45" s="218">
        <v>152</v>
      </c>
      <c r="J45" s="218">
        <v>177</v>
      </c>
      <c r="K45" s="218">
        <v>167</v>
      </c>
      <c r="L45" s="277">
        <v>1.9</v>
      </c>
      <c r="M45" s="277">
        <v>2.2693471460074877</v>
      </c>
      <c r="N45" s="277">
        <v>2.1633805736197114</v>
      </c>
      <c r="O45" s="65"/>
    </row>
    <row r="46" spans="1:15" s="258" customFormat="1" ht="6" customHeight="1">
      <c r="A46" s="260"/>
      <c r="B46" s="272"/>
      <c r="C46" s="260"/>
      <c r="D46" s="260"/>
      <c r="E46" s="260"/>
      <c r="F46" s="277"/>
      <c r="G46" s="277"/>
      <c r="H46" s="277"/>
      <c r="I46" s="260"/>
      <c r="J46" s="260"/>
      <c r="K46" s="260"/>
      <c r="L46" s="277"/>
      <c r="M46" s="277"/>
      <c r="N46" s="277"/>
      <c r="O46" s="65"/>
    </row>
    <row r="47" spans="1:15" s="260" customFormat="1" ht="10.5" customHeight="1">
      <c r="A47" s="266" t="s">
        <v>192</v>
      </c>
      <c r="B47" s="272"/>
      <c r="C47" s="224">
        <v>3835</v>
      </c>
      <c r="D47" s="224">
        <v>3862</v>
      </c>
      <c r="E47" s="224">
        <v>3851</v>
      </c>
      <c r="F47" s="240">
        <v>4.5</v>
      </c>
      <c r="G47" s="240">
        <v>4.550987677452579</v>
      </c>
      <c r="H47" s="240">
        <v>4.564229290002193</v>
      </c>
      <c r="I47" s="224">
        <v>1951</v>
      </c>
      <c r="J47" s="224">
        <v>2008</v>
      </c>
      <c r="K47" s="224">
        <v>1907</v>
      </c>
      <c r="L47" s="240">
        <v>2.3</v>
      </c>
      <c r="M47" s="240">
        <v>2.3662307758479484</v>
      </c>
      <c r="N47" s="240">
        <v>2.2601883292740017</v>
      </c>
      <c r="O47" s="224"/>
    </row>
    <row r="48" spans="1:18" s="258" customFormat="1" ht="9" customHeight="1">
      <c r="A48" s="260"/>
      <c r="B48" s="272"/>
      <c r="C48" s="321"/>
      <c r="D48" s="321"/>
      <c r="E48" s="321"/>
      <c r="F48" s="240"/>
      <c r="G48" s="240"/>
      <c r="H48" s="240"/>
      <c r="I48" s="321"/>
      <c r="J48" s="321"/>
      <c r="K48" s="321"/>
      <c r="L48" s="240"/>
      <c r="M48" s="240"/>
      <c r="N48" s="240"/>
      <c r="O48" s="65"/>
      <c r="Q48" s="260"/>
      <c r="R48" s="260"/>
    </row>
    <row r="49" spans="1:18" s="260" customFormat="1" ht="10.5" customHeight="1">
      <c r="A49" s="266" t="s">
        <v>98</v>
      </c>
      <c r="B49" s="272"/>
      <c r="C49" s="224">
        <v>5069</v>
      </c>
      <c r="D49" s="224">
        <v>5110</v>
      </c>
      <c r="E49" s="224">
        <v>5155</v>
      </c>
      <c r="F49" s="240">
        <v>4.7</v>
      </c>
      <c r="G49" s="240">
        <v>4.735677818214844</v>
      </c>
      <c r="H49" s="240">
        <v>4.801391891375843</v>
      </c>
      <c r="I49" s="224">
        <v>2461</v>
      </c>
      <c r="J49" s="224">
        <v>2427</v>
      </c>
      <c r="K49" s="224">
        <v>2390</v>
      </c>
      <c r="L49" s="240">
        <v>2.3</v>
      </c>
      <c r="M49" s="240">
        <v>2.2492152768703377</v>
      </c>
      <c r="N49" s="240">
        <v>2.2260575403275005</v>
      </c>
      <c r="O49" s="224"/>
      <c r="Q49" s="258"/>
      <c r="R49" s="258"/>
    </row>
    <row r="50" spans="1:15" s="258" customFormat="1" ht="9" customHeight="1">
      <c r="A50" s="260"/>
      <c r="B50" s="260"/>
      <c r="C50" s="318"/>
      <c r="D50" s="318"/>
      <c r="E50" s="318"/>
      <c r="F50" s="271"/>
      <c r="G50" s="271"/>
      <c r="H50" s="259"/>
      <c r="I50" s="318"/>
      <c r="J50" s="318"/>
      <c r="K50" s="318"/>
      <c r="L50" s="271"/>
      <c r="M50" s="277"/>
      <c r="N50" s="277"/>
      <c r="O50" s="65"/>
    </row>
    <row r="51" spans="1:15" s="258" customFormat="1" ht="6" customHeight="1">
      <c r="A51" s="260"/>
      <c r="B51" s="260"/>
      <c r="C51" s="270"/>
      <c r="D51" s="270"/>
      <c r="E51" s="218"/>
      <c r="F51" s="271"/>
      <c r="G51" s="271"/>
      <c r="H51" s="259"/>
      <c r="I51" s="218"/>
      <c r="J51" s="218"/>
      <c r="K51" s="218"/>
      <c r="L51" s="271"/>
      <c r="M51" s="271"/>
      <c r="N51" s="327"/>
      <c r="O51" s="65"/>
    </row>
    <row r="52" spans="1:26" s="260" customFormat="1" ht="10.5" customHeight="1">
      <c r="A52" s="466" t="s">
        <v>246</v>
      </c>
      <c r="B52" s="466"/>
      <c r="C52" s="466"/>
      <c r="D52" s="466"/>
      <c r="E52" s="466"/>
      <c r="F52" s="466"/>
      <c r="G52" s="466"/>
      <c r="H52" s="466"/>
      <c r="I52" s="466"/>
      <c r="J52" s="466"/>
      <c r="K52" s="466"/>
      <c r="L52" s="466"/>
      <c r="M52" s="466"/>
      <c r="N52" s="466"/>
      <c r="O52" s="259"/>
      <c r="Q52" s="258"/>
      <c r="R52" s="258"/>
      <c r="S52" s="258"/>
      <c r="T52" s="258"/>
      <c r="U52" s="258"/>
      <c r="V52" s="258"/>
      <c r="W52" s="258"/>
      <c r="X52" s="258"/>
      <c r="Y52" s="258"/>
      <c r="Z52" s="258"/>
    </row>
    <row r="53" spans="1:15" s="258" customFormat="1" ht="6" customHeight="1">
      <c r="A53" s="260"/>
      <c r="B53" s="260"/>
      <c r="C53" s="270"/>
      <c r="D53" s="270"/>
      <c r="E53" s="218"/>
      <c r="F53" s="271"/>
      <c r="G53" s="271"/>
      <c r="H53" s="259"/>
      <c r="I53" s="218"/>
      <c r="J53" s="218"/>
      <c r="K53" s="218"/>
      <c r="L53" s="271"/>
      <c r="M53" s="271"/>
      <c r="N53" s="327"/>
      <c r="O53" s="65"/>
    </row>
    <row r="54" spans="1:26" s="260" customFormat="1" ht="10.5" customHeight="1">
      <c r="A54" s="261" t="s">
        <v>188</v>
      </c>
      <c r="C54" s="270"/>
      <c r="D54" s="270"/>
      <c r="E54" s="218"/>
      <c r="F54" s="271"/>
      <c r="G54" s="271"/>
      <c r="H54" s="259"/>
      <c r="I54" s="218"/>
      <c r="J54" s="218"/>
      <c r="K54" s="218"/>
      <c r="L54" s="271"/>
      <c r="M54" s="271"/>
      <c r="N54" s="327"/>
      <c r="O54" s="259"/>
      <c r="Q54" s="258"/>
      <c r="R54" s="258"/>
      <c r="S54" s="258"/>
      <c r="T54" s="258"/>
      <c r="U54" s="258"/>
      <c r="V54" s="258"/>
      <c r="W54" s="258"/>
      <c r="X54" s="258"/>
      <c r="Y54" s="258"/>
      <c r="Z54" s="258"/>
    </row>
    <row r="55" spans="1:15" s="258" customFormat="1" ht="6" customHeight="1">
      <c r="A55" s="260"/>
      <c r="B55" s="260"/>
      <c r="C55" s="270"/>
      <c r="D55" s="270"/>
      <c r="E55" s="218"/>
      <c r="F55" s="271"/>
      <c r="G55" s="271"/>
      <c r="H55" s="259"/>
      <c r="I55" s="218"/>
      <c r="J55" s="218"/>
      <c r="K55" s="218"/>
      <c r="L55" s="271"/>
      <c r="M55" s="271"/>
      <c r="N55" s="327"/>
      <c r="O55" s="65"/>
    </row>
    <row r="56" spans="1:15" s="258" customFormat="1" ht="9" customHeight="1">
      <c r="A56" s="315" t="s">
        <v>247</v>
      </c>
      <c r="B56" s="272"/>
      <c r="C56" s="316">
        <v>171</v>
      </c>
      <c r="D56" s="218">
        <v>186</v>
      </c>
      <c r="E56" s="218">
        <v>181</v>
      </c>
      <c r="F56" s="277">
        <v>4.2</v>
      </c>
      <c r="G56" s="277">
        <v>4.603276741078058</v>
      </c>
      <c r="H56" s="277">
        <v>4.483083172338634</v>
      </c>
      <c r="I56" s="218">
        <v>83</v>
      </c>
      <c r="J56" s="218">
        <v>75</v>
      </c>
      <c r="K56" s="218">
        <v>84</v>
      </c>
      <c r="L56" s="277">
        <v>2.1</v>
      </c>
      <c r="M56" s="277">
        <v>1.8561599762411523</v>
      </c>
      <c r="N56" s="277">
        <v>2.0805468866101946</v>
      </c>
      <c r="O56" s="65"/>
    </row>
    <row r="57" spans="1:15" s="258" customFormat="1" ht="9" customHeight="1">
      <c r="A57" s="315" t="s">
        <v>248</v>
      </c>
      <c r="B57" s="272"/>
      <c r="C57" s="316">
        <v>433</v>
      </c>
      <c r="D57" s="218">
        <v>381</v>
      </c>
      <c r="E57" s="218">
        <v>418</v>
      </c>
      <c r="F57" s="277">
        <v>4.1</v>
      </c>
      <c r="G57" s="277">
        <v>3.6194366598584526</v>
      </c>
      <c r="H57" s="277">
        <v>3.9644527063554538</v>
      </c>
      <c r="I57" s="218">
        <v>231</v>
      </c>
      <c r="J57" s="218">
        <v>213</v>
      </c>
      <c r="K57" s="218">
        <v>170</v>
      </c>
      <c r="L57" s="277">
        <v>2.2</v>
      </c>
      <c r="M57" s="277">
        <v>2.023464589369686</v>
      </c>
      <c r="N57" s="277">
        <v>1.6123372250727923</v>
      </c>
      <c r="O57" s="65"/>
    </row>
    <row r="58" spans="1:15" s="258" customFormat="1" ht="9" customHeight="1">
      <c r="A58" s="315" t="s">
        <v>249</v>
      </c>
      <c r="B58" s="272"/>
      <c r="C58" s="316">
        <v>528</v>
      </c>
      <c r="D58" s="218">
        <v>557</v>
      </c>
      <c r="E58" s="218">
        <v>552</v>
      </c>
      <c r="F58" s="277">
        <v>4.6</v>
      </c>
      <c r="G58" s="277">
        <v>4.881982242556511</v>
      </c>
      <c r="H58" s="277">
        <v>4.827242437757431</v>
      </c>
      <c r="I58" s="218">
        <v>241</v>
      </c>
      <c r="J58" s="218">
        <v>254</v>
      </c>
      <c r="K58" s="218">
        <v>294</v>
      </c>
      <c r="L58" s="277">
        <v>2.1</v>
      </c>
      <c r="M58" s="277">
        <v>2.226254020842646</v>
      </c>
      <c r="N58" s="277">
        <v>2.5710312983708055</v>
      </c>
      <c r="O58" s="65"/>
    </row>
    <row r="59" spans="1:15" s="258" customFormat="1" ht="9" customHeight="1">
      <c r="A59" s="315" t="s">
        <v>250</v>
      </c>
      <c r="B59" s="272"/>
      <c r="C59" s="316">
        <v>2089</v>
      </c>
      <c r="D59" s="218">
        <v>2175</v>
      </c>
      <c r="E59" s="218">
        <v>2232</v>
      </c>
      <c r="F59" s="277">
        <v>4.1</v>
      </c>
      <c r="G59" s="277">
        <v>4.32505309375522</v>
      </c>
      <c r="H59" s="277">
        <v>4.427956434622176</v>
      </c>
      <c r="I59" s="218">
        <v>1332</v>
      </c>
      <c r="J59" s="218">
        <v>1008</v>
      </c>
      <c r="K59" s="218">
        <v>1238</v>
      </c>
      <c r="L59" s="277">
        <v>2.6</v>
      </c>
      <c r="M59" s="277">
        <v>2.004438399312764</v>
      </c>
      <c r="N59" s="277">
        <v>2.456008094113913</v>
      </c>
      <c r="O59" s="65"/>
    </row>
    <row r="60" spans="1:15" s="258" customFormat="1" ht="9" customHeight="1">
      <c r="A60" s="315" t="s">
        <v>251</v>
      </c>
      <c r="B60" s="272"/>
      <c r="C60" s="316">
        <v>155</v>
      </c>
      <c r="D60" s="218">
        <v>163</v>
      </c>
      <c r="E60" s="218">
        <v>178</v>
      </c>
      <c r="F60" s="277">
        <v>4</v>
      </c>
      <c r="G60" s="277">
        <v>4.204823939120341</v>
      </c>
      <c r="H60" s="277">
        <v>4.586210450376172</v>
      </c>
      <c r="I60" s="218">
        <v>108</v>
      </c>
      <c r="J60" s="218">
        <v>67</v>
      </c>
      <c r="K60" s="218">
        <v>102</v>
      </c>
      <c r="L60" s="277">
        <v>2.8</v>
      </c>
      <c r="M60" s="277">
        <v>1.7283632142396492</v>
      </c>
      <c r="N60" s="277">
        <v>2.6280531794290427</v>
      </c>
      <c r="O60" s="65"/>
    </row>
    <row r="61" spans="1:15" s="258" customFormat="1" ht="6" customHeight="1">
      <c r="A61" s="260"/>
      <c r="B61" s="272"/>
      <c r="C61" s="260"/>
      <c r="D61" s="260"/>
      <c r="E61" s="260"/>
      <c r="F61" s="277"/>
      <c r="G61" s="277"/>
      <c r="H61" s="277"/>
      <c r="I61" s="260"/>
      <c r="J61" s="260"/>
      <c r="K61" s="260"/>
      <c r="L61" s="277"/>
      <c r="M61" s="277"/>
      <c r="N61" s="277"/>
      <c r="O61" s="65"/>
    </row>
    <row r="62" spans="1:18" s="260" customFormat="1" ht="10.5" customHeight="1">
      <c r="A62" s="266" t="s">
        <v>192</v>
      </c>
      <c r="B62" s="272"/>
      <c r="C62" s="239">
        <v>3376</v>
      </c>
      <c r="D62" s="224">
        <v>3462</v>
      </c>
      <c r="E62" s="224">
        <v>3561</v>
      </c>
      <c r="F62" s="240">
        <v>4.2</v>
      </c>
      <c r="G62" s="240">
        <v>4.319870029560289</v>
      </c>
      <c r="H62" s="240">
        <v>4.4343771947738855</v>
      </c>
      <c r="I62" s="224">
        <v>1995</v>
      </c>
      <c r="J62" s="224">
        <v>1617</v>
      </c>
      <c r="K62" s="224">
        <v>1888</v>
      </c>
      <c r="L62" s="240">
        <v>2.5</v>
      </c>
      <c r="M62" s="240">
        <v>2.0176862616403777</v>
      </c>
      <c r="N62" s="240">
        <v>2.351054238622043</v>
      </c>
      <c r="O62" s="224"/>
      <c r="Q62" s="258"/>
      <c r="R62" s="258"/>
    </row>
    <row r="63" spans="1:15" s="258" customFormat="1" ht="9" customHeight="1">
      <c r="A63" s="260"/>
      <c r="B63" s="272"/>
      <c r="C63" s="321"/>
      <c r="D63" s="321"/>
      <c r="E63" s="321"/>
      <c r="F63" s="277"/>
      <c r="G63" s="277"/>
      <c r="H63" s="277"/>
      <c r="I63" s="321"/>
      <c r="J63" s="321"/>
      <c r="K63" s="321"/>
      <c r="L63" s="277"/>
      <c r="M63" s="277"/>
      <c r="N63" s="277"/>
      <c r="O63" s="65"/>
    </row>
    <row r="64" spans="1:18" s="260" customFormat="1" ht="10.5" customHeight="1">
      <c r="A64" s="261" t="s">
        <v>193</v>
      </c>
      <c r="B64" s="272"/>
      <c r="F64" s="277"/>
      <c r="G64" s="277"/>
      <c r="H64" s="277"/>
      <c r="L64" s="277"/>
      <c r="M64" s="277"/>
      <c r="N64" s="277"/>
      <c r="O64" s="259"/>
      <c r="Q64" s="258"/>
      <c r="R64" s="258"/>
    </row>
    <row r="65" spans="1:15" s="258" customFormat="1" ht="6" customHeight="1">
      <c r="A65" s="260"/>
      <c r="B65" s="272"/>
      <c r="C65" s="260"/>
      <c r="D65" s="260"/>
      <c r="E65" s="260"/>
      <c r="F65" s="277"/>
      <c r="G65" s="277"/>
      <c r="H65" s="277"/>
      <c r="I65" s="260"/>
      <c r="J65" s="260"/>
      <c r="K65" s="260"/>
      <c r="L65" s="277"/>
      <c r="M65" s="277"/>
      <c r="N65" s="277"/>
      <c r="O65" s="65"/>
    </row>
    <row r="66" spans="1:15" s="258" customFormat="1" ht="9" customHeight="1">
      <c r="A66" s="315" t="s">
        <v>247</v>
      </c>
      <c r="B66" s="272"/>
      <c r="C66" s="316">
        <v>911</v>
      </c>
      <c r="D66" s="218">
        <v>896</v>
      </c>
      <c r="E66" s="218">
        <v>936</v>
      </c>
      <c r="F66" s="277">
        <v>5</v>
      </c>
      <c r="G66" s="277">
        <v>4.94863581133326</v>
      </c>
      <c r="H66" s="277">
        <v>5.189217958242319</v>
      </c>
      <c r="I66" s="218">
        <v>379</v>
      </c>
      <c r="J66" s="218">
        <v>358</v>
      </c>
      <c r="K66" s="218">
        <v>371</v>
      </c>
      <c r="L66" s="277">
        <v>2.1</v>
      </c>
      <c r="M66" s="277">
        <v>1.97724511211753</v>
      </c>
      <c r="N66" s="277">
        <v>2.056837459944338</v>
      </c>
      <c r="O66" s="65"/>
    </row>
    <row r="67" spans="1:15" s="258" customFormat="1" ht="9" customHeight="1">
      <c r="A67" s="315" t="s">
        <v>252</v>
      </c>
      <c r="B67" s="272"/>
      <c r="C67" s="316">
        <v>597</v>
      </c>
      <c r="D67" s="218">
        <v>566</v>
      </c>
      <c r="E67" s="218">
        <v>634</v>
      </c>
      <c r="F67" s="277">
        <v>4.6</v>
      </c>
      <c r="G67" s="277">
        <v>4.3201819666750625</v>
      </c>
      <c r="H67" s="277">
        <v>4.831543731567356</v>
      </c>
      <c r="I67" s="218">
        <v>264</v>
      </c>
      <c r="J67" s="218">
        <v>239</v>
      </c>
      <c r="K67" s="218">
        <v>301</v>
      </c>
      <c r="L67" s="277">
        <v>2</v>
      </c>
      <c r="M67" s="277">
        <v>1.824246448825689</v>
      </c>
      <c r="N67" s="277">
        <v>2.2938401627788236</v>
      </c>
      <c r="O67" s="65"/>
    </row>
    <row r="68" spans="1:15" s="258" customFormat="1" ht="9" customHeight="1">
      <c r="A68" s="315" t="s">
        <v>249</v>
      </c>
      <c r="B68" s="272"/>
      <c r="C68" s="316">
        <v>508</v>
      </c>
      <c r="D68" s="218">
        <v>536</v>
      </c>
      <c r="E68" s="218">
        <v>525</v>
      </c>
      <c r="F68" s="277">
        <v>4.4</v>
      </c>
      <c r="G68" s="277">
        <v>4.684004474272931</v>
      </c>
      <c r="H68" s="277">
        <v>4.582031454554976</v>
      </c>
      <c r="I68" s="218">
        <v>379</v>
      </c>
      <c r="J68" s="218">
        <v>343</v>
      </c>
      <c r="K68" s="218">
        <v>269</v>
      </c>
      <c r="L68" s="277">
        <v>3.3</v>
      </c>
      <c r="M68" s="277">
        <v>2.9974133109619685</v>
      </c>
      <c r="N68" s="277">
        <v>2.347745640524359</v>
      </c>
      <c r="O68" s="65"/>
    </row>
    <row r="69" spans="1:18" s="258" customFormat="1" ht="9" customHeight="1">
      <c r="A69" s="315" t="s">
        <v>253</v>
      </c>
      <c r="B69" s="272"/>
      <c r="C69" s="316">
        <v>752</v>
      </c>
      <c r="D69" s="218">
        <v>718</v>
      </c>
      <c r="E69" s="218">
        <v>721</v>
      </c>
      <c r="F69" s="277">
        <v>4.5</v>
      </c>
      <c r="G69" s="277">
        <v>4.3054339613590304</v>
      </c>
      <c r="H69" s="277">
        <v>4.334782268876745</v>
      </c>
      <c r="I69" s="218">
        <v>374</v>
      </c>
      <c r="J69" s="218">
        <v>376</v>
      </c>
      <c r="K69" s="218">
        <v>356</v>
      </c>
      <c r="L69" s="277">
        <v>2.2</v>
      </c>
      <c r="M69" s="277">
        <v>2.2546562248899655</v>
      </c>
      <c r="N69" s="277">
        <v>2.1403363213871303</v>
      </c>
      <c r="O69" s="65"/>
      <c r="Q69" s="260"/>
      <c r="R69" s="260"/>
    </row>
    <row r="70" spans="1:15" s="258" customFormat="1" ht="9" customHeight="1">
      <c r="A70" s="330" t="s">
        <v>254</v>
      </c>
      <c r="B70" s="272"/>
      <c r="C70" s="316"/>
      <c r="D70" s="218"/>
      <c r="E70" s="218"/>
      <c r="F70" s="277"/>
      <c r="G70" s="277"/>
      <c r="H70" s="277"/>
      <c r="I70" s="218"/>
      <c r="J70" s="218"/>
      <c r="K70" s="218"/>
      <c r="L70" s="277"/>
      <c r="M70" s="277"/>
      <c r="N70" s="277"/>
      <c r="O70" s="65"/>
    </row>
    <row r="71" spans="1:15" s="258" customFormat="1" ht="9" customHeight="1">
      <c r="A71" s="315" t="s">
        <v>255</v>
      </c>
      <c r="B71" s="272"/>
      <c r="C71" s="316">
        <v>422</v>
      </c>
      <c r="D71" s="218">
        <v>425</v>
      </c>
      <c r="E71" s="218">
        <v>440</v>
      </c>
      <c r="F71" s="277">
        <v>4.3</v>
      </c>
      <c r="G71" s="277">
        <v>4.323059709083512</v>
      </c>
      <c r="H71" s="277">
        <v>4.49934554973822</v>
      </c>
      <c r="I71" s="218">
        <v>211</v>
      </c>
      <c r="J71" s="218">
        <v>170</v>
      </c>
      <c r="K71" s="218">
        <v>171</v>
      </c>
      <c r="L71" s="277">
        <v>2.1</v>
      </c>
      <c r="M71" s="277">
        <v>1.7292238836334046</v>
      </c>
      <c r="N71" s="277">
        <v>1.7486092931937174</v>
      </c>
      <c r="O71" s="65"/>
    </row>
    <row r="72" spans="1:18" s="258" customFormat="1" ht="9" customHeight="1">
      <c r="A72" s="315" t="s">
        <v>256</v>
      </c>
      <c r="B72" s="272"/>
      <c r="C72" s="316">
        <v>678</v>
      </c>
      <c r="D72" s="218">
        <v>657</v>
      </c>
      <c r="E72" s="218">
        <v>625</v>
      </c>
      <c r="F72" s="277">
        <v>5.4</v>
      </c>
      <c r="G72" s="277">
        <v>5.276811745524348</v>
      </c>
      <c r="H72" s="277">
        <v>5.030181086519114</v>
      </c>
      <c r="I72" s="218">
        <v>305</v>
      </c>
      <c r="J72" s="218">
        <v>270</v>
      </c>
      <c r="K72" s="218">
        <v>280</v>
      </c>
      <c r="L72" s="277">
        <v>2.4</v>
      </c>
      <c r="M72" s="277">
        <v>2.168552772133294</v>
      </c>
      <c r="N72" s="277">
        <v>2.2535211267605635</v>
      </c>
      <c r="O72" s="65"/>
      <c r="Q72" s="260"/>
      <c r="R72" s="260"/>
    </row>
    <row r="73" spans="1:15" s="258" customFormat="1" ht="9" customHeight="1">
      <c r="A73" s="315" t="s">
        <v>257</v>
      </c>
      <c r="B73" s="272"/>
      <c r="C73" s="316">
        <v>406</v>
      </c>
      <c r="D73" s="218">
        <v>432</v>
      </c>
      <c r="E73" s="218">
        <v>419</v>
      </c>
      <c r="F73" s="277">
        <v>4.3</v>
      </c>
      <c r="G73" s="277">
        <v>4.654921609827057</v>
      </c>
      <c r="H73" s="277">
        <v>4.527918562304808</v>
      </c>
      <c r="I73" s="218">
        <v>214</v>
      </c>
      <c r="J73" s="218">
        <v>200</v>
      </c>
      <c r="K73" s="218">
        <v>194</v>
      </c>
      <c r="L73" s="277">
        <v>2.3</v>
      </c>
      <c r="M73" s="277">
        <v>2.1550563008458594</v>
      </c>
      <c r="N73" s="277">
        <v>2.0964587138117725</v>
      </c>
      <c r="O73" s="65"/>
    </row>
    <row r="74" spans="1:15" s="258" customFormat="1" ht="6" customHeight="1">
      <c r="A74" s="260"/>
      <c r="B74" s="272"/>
      <c r="C74" s="260"/>
      <c r="D74" s="260"/>
      <c r="E74" s="260"/>
      <c r="F74" s="277"/>
      <c r="G74" s="277"/>
      <c r="H74" s="277"/>
      <c r="I74" s="260"/>
      <c r="J74" s="260"/>
      <c r="K74" s="260"/>
      <c r="L74" s="277"/>
      <c r="M74" s="277"/>
      <c r="N74" s="277"/>
      <c r="O74" s="65"/>
    </row>
    <row r="75" spans="1:18" s="260" customFormat="1" ht="10.5" customHeight="1">
      <c r="A75" s="266" t="s">
        <v>192</v>
      </c>
      <c r="B75" s="272"/>
      <c r="C75" s="224">
        <v>4274</v>
      </c>
      <c r="D75" s="224">
        <v>4230</v>
      </c>
      <c r="E75" s="224">
        <v>4300</v>
      </c>
      <c r="F75" s="240">
        <v>4.7</v>
      </c>
      <c r="G75" s="240">
        <v>4.654013178668996</v>
      </c>
      <c r="H75" s="240">
        <v>4.7404807288434</v>
      </c>
      <c r="I75" s="224">
        <v>2126</v>
      </c>
      <c r="J75" s="224">
        <v>1956</v>
      </c>
      <c r="K75" s="224">
        <v>1942</v>
      </c>
      <c r="L75" s="240">
        <v>2.3</v>
      </c>
      <c r="M75" s="240">
        <v>2.152068505313607</v>
      </c>
      <c r="N75" s="240">
        <v>2.1409333896311353</v>
      </c>
      <c r="O75" s="224"/>
      <c r="Q75" s="258"/>
      <c r="R75" s="258"/>
    </row>
    <row r="76" spans="1:15" s="258" customFormat="1" ht="9" customHeight="1">
      <c r="A76" s="260"/>
      <c r="B76" s="272"/>
      <c r="C76" s="273"/>
      <c r="D76" s="273"/>
      <c r="E76" s="273"/>
      <c r="F76" s="240"/>
      <c r="G76" s="240"/>
      <c r="H76" s="240"/>
      <c r="I76" s="273"/>
      <c r="J76" s="273"/>
      <c r="K76" s="273"/>
      <c r="L76" s="240"/>
      <c r="M76" s="240"/>
      <c r="N76" s="240"/>
      <c r="O76" s="65"/>
    </row>
    <row r="77" spans="1:15" s="260" customFormat="1" ht="10.5" customHeight="1">
      <c r="A77" s="266" t="s">
        <v>98</v>
      </c>
      <c r="B77" s="272"/>
      <c r="C77" s="224">
        <v>7650</v>
      </c>
      <c r="D77" s="224">
        <v>7692</v>
      </c>
      <c r="E77" s="224">
        <v>7861</v>
      </c>
      <c r="F77" s="240">
        <v>4.5</v>
      </c>
      <c r="G77" s="240">
        <v>4.497440808837717</v>
      </c>
      <c r="H77" s="240">
        <v>4.596740004385644</v>
      </c>
      <c r="I77" s="224">
        <v>4121</v>
      </c>
      <c r="J77" s="224">
        <v>3573</v>
      </c>
      <c r="K77" s="224">
        <v>3830</v>
      </c>
      <c r="L77" s="240">
        <v>2.4</v>
      </c>
      <c r="M77" s="240">
        <v>2.0890998452908427</v>
      </c>
      <c r="N77" s="240">
        <v>2.239602368247935</v>
      </c>
      <c r="O77" s="224"/>
    </row>
    <row r="78" spans="1:15" s="258" customFormat="1" ht="9" customHeight="1">
      <c r="A78" s="260"/>
      <c r="B78" s="260"/>
      <c r="C78" s="321"/>
      <c r="D78" s="321"/>
      <c r="E78" s="321"/>
      <c r="F78" s="259"/>
      <c r="G78" s="259"/>
      <c r="H78" s="259"/>
      <c r="I78" s="321"/>
      <c r="J78" s="321"/>
      <c r="K78" s="321"/>
      <c r="L78" s="259"/>
      <c r="M78" s="259"/>
      <c r="N78" s="259"/>
      <c r="O78" s="65"/>
    </row>
    <row r="79" spans="1:26" s="258" customFormat="1" ht="9" customHeight="1">
      <c r="A79" s="258" t="s">
        <v>115</v>
      </c>
      <c r="B79" s="3"/>
      <c r="C79" s="3"/>
      <c r="E79" s="265"/>
      <c r="F79" s="65"/>
      <c r="G79" s="65"/>
      <c r="H79" s="65"/>
      <c r="I79" s="65"/>
      <c r="J79" s="65"/>
      <c r="K79" s="65"/>
      <c r="L79" s="65"/>
      <c r="M79" s="65"/>
      <c r="N79" s="65"/>
      <c r="O79" s="65"/>
      <c r="Q79" s="260"/>
      <c r="R79" s="260"/>
      <c r="S79" s="260"/>
      <c r="T79" s="260"/>
      <c r="U79" s="260"/>
      <c r="V79" s="260"/>
      <c r="W79" s="260"/>
      <c r="X79" s="260"/>
      <c r="Y79" s="260"/>
      <c r="Z79" s="260"/>
    </row>
    <row r="80" spans="1:15" s="258" customFormat="1" ht="9" customHeight="1">
      <c r="A80" s="274" t="s">
        <v>258</v>
      </c>
      <c r="E80" s="65"/>
      <c r="F80" s="65"/>
      <c r="G80" s="65"/>
      <c r="H80" s="65"/>
      <c r="I80" s="65"/>
      <c r="J80" s="65"/>
      <c r="K80" s="65"/>
      <c r="L80" s="65"/>
      <c r="M80" s="65"/>
      <c r="N80" s="65"/>
      <c r="O80" s="65"/>
    </row>
    <row r="81" spans="1:15" s="258" customFormat="1" ht="29.25" customHeight="1">
      <c r="A81" s="467" t="s">
        <v>310</v>
      </c>
      <c r="B81" s="467"/>
      <c r="C81" s="467"/>
      <c r="D81" s="467"/>
      <c r="E81" s="467"/>
      <c r="F81" s="467"/>
      <c r="G81" s="467"/>
      <c r="H81" s="467"/>
      <c r="I81" s="467"/>
      <c r="J81" s="467"/>
      <c r="K81" s="467"/>
      <c r="L81" s="467"/>
      <c r="M81" s="467"/>
      <c r="N81" s="467"/>
      <c r="O81" s="65"/>
    </row>
    <row r="82" spans="5:15" s="258" customFormat="1" ht="9" customHeight="1">
      <c r="E82" s="65"/>
      <c r="F82" s="65"/>
      <c r="G82" s="65"/>
      <c r="H82" s="65"/>
      <c r="I82" s="65"/>
      <c r="J82" s="65"/>
      <c r="K82" s="65"/>
      <c r="L82" s="65"/>
      <c r="M82" s="65"/>
      <c r="N82" s="65"/>
      <c r="O82" s="65"/>
    </row>
    <row r="83" spans="5:15" s="258" customFormat="1" ht="9" customHeight="1">
      <c r="E83" s="65"/>
      <c r="F83" s="65"/>
      <c r="G83" s="65"/>
      <c r="H83" s="65"/>
      <c r="I83" s="65"/>
      <c r="J83" s="65"/>
      <c r="K83" s="65"/>
      <c r="L83" s="65"/>
      <c r="M83" s="65"/>
      <c r="N83" s="65"/>
      <c r="O83" s="65"/>
    </row>
    <row r="84" spans="5:15" s="258" customFormat="1" ht="9" customHeight="1">
      <c r="E84" s="65"/>
      <c r="F84" s="65"/>
      <c r="G84" s="65"/>
      <c r="H84" s="65"/>
      <c r="I84" s="65"/>
      <c r="J84" s="65"/>
      <c r="K84" s="65"/>
      <c r="L84" s="65"/>
      <c r="M84" s="65"/>
      <c r="N84" s="65"/>
      <c r="O84" s="65"/>
    </row>
    <row r="85" spans="17:26" ht="12.75">
      <c r="Q85" s="258"/>
      <c r="R85" s="258"/>
      <c r="S85" s="258"/>
      <c r="T85" s="258"/>
      <c r="U85" s="258"/>
      <c r="V85" s="258"/>
      <c r="W85" s="258"/>
      <c r="X85" s="258"/>
      <c r="Y85" s="258"/>
      <c r="Z85" s="258"/>
    </row>
    <row r="86" spans="17:26" ht="12.75">
      <c r="Q86" s="258"/>
      <c r="R86" s="258"/>
      <c r="S86" s="258"/>
      <c r="T86" s="258"/>
      <c r="U86" s="258"/>
      <c r="V86" s="258"/>
      <c r="W86" s="258"/>
      <c r="X86" s="258"/>
      <c r="Y86" s="258"/>
      <c r="Z86" s="258"/>
    </row>
    <row r="87" spans="17:26" ht="12.75">
      <c r="Q87" s="260"/>
      <c r="R87" s="260"/>
      <c r="S87" s="260"/>
      <c r="T87" s="260"/>
      <c r="U87" s="260"/>
      <c r="V87" s="260"/>
      <c r="W87" s="260"/>
      <c r="X87" s="260"/>
      <c r="Y87" s="260"/>
      <c r="Z87" s="260"/>
    </row>
    <row r="88" spans="17:26" ht="12.75">
      <c r="Q88" s="258"/>
      <c r="R88" s="258"/>
      <c r="S88" s="258"/>
      <c r="T88" s="258"/>
      <c r="U88" s="258"/>
      <c r="V88" s="258"/>
      <c r="W88" s="258"/>
      <c r="X88" s="258"/>
      <c r="Y88" s="258"/>
      <c r="Z88" s="258"/>
    </row>
    <row r="89" spans="17:26" ht="12.75">
      <c r="Q89" s="260"/>
      <c r="R89" s="260"/>
      <c r="S89" s="260"/>
      <c r="T89" s="260"/>
      <c r="U89" s="260"/>
      <c r="V89" s="260"/>
      <c r="W89" s="260"/>
      <c r="X89" s="260"/>
      <c r="Y89" s="260"/>
      <c r="Z89" s="260"/>
    </row>
    <row r="90" spans="17:26" ht="12.75">
      <c r="Q90" s="258"/>
      <c r="R90" s="258"/>
      <c r="S90" s="258"/>
      <c r="T90" s="258"/>
      <c r="U90" s="258"/>
      <c r="V90" s="258"/>
      <c r="W90" s="258"/>
      <c r="X90" s="258"/>
      <c r="Y90" s="258"/>
      <c r="Z90" s="258"/>
    </row>
    <row r="91" spans="17:26" ht="12.75">
      <c r="Q91" s="258"/>
      <c r="R91" s="258"/>
      <c r="S91" s="258"/>
      <c r="T91" s="258"/>
      <c r="U91" s="258"/>
      <c r="V91" s="258"/>
      <c r="W91" s="258"/>
      <c r="X91" s="258"/>
      <c r="Y91" s="258"/>
      <c r="Z91" s="258"/>
    </row>
    <row r="92" spans="17:26" ht="12.75">
      <c r="Q92" s="258"/>
      <c r="R92" s="258"/>
      <c r="S92" s="258"/>
      <c r="T92" s="258"/>
      <c r="U92" s="258"/>
      <c r="V92" s="258"/>
      <c r="W92" s="258"/>
      <c r="X92" s="258"/>
      <c r="Y92" s="258"/>
      <c r="Z92" s="258"/>
    </row>
    <row r="93" spans="17:26" ht="12.75">
      <c r="Q93" s="258"/>
      <c r="R93" s="258"/>
      <c r="S93" s="258"/>
      <c r="T93" s="258"/>
      <c r="U93" s="258"/>
      <c r="V93" s="258"/>
      <c r="W93" s="258"/>
      <c r="X93" s="258"/>
      <c r="Y93" s="258"/>
      <c r="Z93" s="258"/>
    </row>
    <row r="94" spans="17:26" ht="12.75">
      <c r="Q94" s="258"/>
      <c r="R94" s="258"/>
      <c r="S94" s="258"/>
      <c r="T94" s="258"/>
      <c r="U94" s="258"/>
      <c r="V94" s="258"/>
      <c r="W94" s="258"/>
      <c r="X94" s="258"/>
      <c r="Y94" s="258"/>
      <c r="Z94" s="258"/>
    </row>
    <row r="95" spans="17:26" ht="12.75">
      <c r="Q95" s="258"/>
      <c r="R95" s="258"/>
      <c r="S95" s="258"/>
      <c r="T95" s="258"/>
      <c r="U95" s="258"/>
      <c r="V95" s="258"/>
      <c r="W95" s="258"/>
      <c r="X95" s="258"/>
      <c r="Y95" s="258"/>
      <c r="Z95" s="258"/>
    </row>
    <row r="96" spans="17:26" ht="12.75">
      <c r="Q96" s="258"/>
      <c r="R96" s="258"/>
      <c r="S96" s="258"/>
      <c r="T96" s="258"/>
      <c r="U96" s="258"/>
      <c r="V96" s="258"/>
      <c r="W96" s="258"/>
      <c r="X96" s="258"/>
      <c r="Y96" s="258"/>
      <c r="Z96" s="258"/>
    </row>
    <row r="97" spans="17:26" ht="12.75">
      <c r="Q97" s="258"/>
      <c r="R97" s="258"/>
      <c r="S97" s="258"/>
      <c r="T97" s="258"/>
      <c r="U97" s="258"/>
      <c r="V97" s="258"/>
      <c r="W97" s="258"/>
      <c r="X97" s="258"/>
      <c r="Y97" s="258"/>
      <c r="Z97" s="258"/>
    </row>
    <row r="98" spans="17:26" ht="12.75">
      <c r="Q98" s="258"/>
      <c r="R98" s="258"/>
      <c r="S98" s="258"/>
      <c r="T98" s="258"/>
      <c r="U98" s="258"/>
      <c r="V98" s="258"/>
      <c r="W98" s="258"/>
      <c r="X98" s="258"/>
      <c r="Y98" s="258"/>
      <c r="Z98" s="258"/>
    </row>
    <row r="99" spans="17:26" ht="12.75">
      <c r="Q99" s="258"/>
      <c r="R99" s="258"/>
      <c r="S99" s="258"/>
      <c r="T99" s="258"/>
      <c r="U99" s="258"/>
      <c r="V99" s="258"/>
      <c r="W99" s="258"/>
      <c r="X99" s="258"/>
      <c r="Y99" s="258"/>
      <c r="Z99" s="258"/>
    </row>
    <row r="100" spans="17:26" ht="12.75">
      <c r="Q100" s="260"/>
      <c r="R100" s="260"/>
      <c r="S100" s="260"/>
      <c r="T100" s="260"/>
      <c r="U100" s="260"/>
      <c r="V100" s="260"/>
      <c r="W100" s="260"/>
      <c r="X100" s="260"/>
      <c r="Y100" s="260"/>
      <c r="Z100" s="260"/>
    </row>
    <row r="101" spans="17:26" ht="12.75">
      <c r="Q101" s="258"/>
      <c r="R101" s="258"/>
      <c r="S101" s="258"/>
      <c r="T101" s="258"/>
      <c r="U101" s="258"/>
      <c r="V101" s="258"/>
      <c r="W101" s="258"/>
      <c r="X101" s="258"/>
      <c r="Y101" s="258"/>
      <c r="Z101" s="258"/>
    </row>
    <row r="102" spans="17:26" ht="12.75">
      <c r="Q102" s="260"/>
      <c r="R102" s="260"/>
      <c r="S102" s="260"/>
      <c r="T102" s="260"/>
      <c r="U102" s="260"/>
      <c r="V102" s="260"/>
      <c r="W102" s="260"/>
      <c r="X102" s="260"/>
      <c r="Y102" s="260"/>
      <c r="Z102" s="260"/>
    </row>
    <row r="103" spans="17:26" ht="12.75">
      <c r="Q103" s="258"/>
      <c r="R103" s="258"/>
      <c r="S103" s="258"/>
      <c r="T103" s="258"/>
      <c r="U103" s="258"/>
      <c r="V103" s="258"/>
      <c r="W103" s="258"/>
      <c r="X103" s="258"/>
      <c r="Y103" s="258"/>
      <c r="Z103" s="258"/>
    </row>
    <row r="104" spans="17:26" ht="12.75">
      <c r="Q104" s="258"/>
      <c r="R104" s="258"/>
      <c r="S104" s="258"/>
      <c r="T104" s="258"/>
      <c r="U104" s="258"/>
      <c r="V104" s="258"/>
      <c r="W104" s="258"/>
      <c r="X104" s="258"/>
      <c r="Y104" s="258"/>
      <c r="Z104" s="258"/>
    </row>
    <row r="105" spans="17:26" ht="12.75">
      <c r="Q105" s="258"/>
      <c r="R105" s="258"/>
      <c r="S105" s="258"/>
      <c r="T105" s="258"/>
      <c r="U105" s="258"/>
      <c r="V105" s="258"/>
      <c r="W105" s="258"/>
      <c r="X105" s="258"/>
      <c r="Y105" s="258"/>
      <c r="Z105" s="258"/>
    </row>
    <row r="106" spans="17:26" ht="12.75">
      <c r="Q106" s="258"/>
      <c r="R106" s="258"/>
      <c r="S106" s="258"/>
      <c r="T106" s="258"/>
      <c r="U106" s="258"/>
      <c r="V106" s="258"/>
      <c r="W106" s="258"/>
      <c r="X106" s="258"/>
      <c r="Y106" s="258"/>
      <c r="Z106" s="258"/>
    </row>
    <row r="107" spans="17:26" ht="12.75">
      <c r="Q107" s="258"/>
      <c r="R107" s="258"/>
      <c r="S107" s="258"/>
      <c r="T107" s="258"/>
      <c r="U107" s="258"/>
      <c r="V107" s="258"/>
      <c r="W107" s="258"/>
      <c r="X107" s="258"/>
      <c r="Y107" s="258"/>
      <c r="Z107" s="258"/>
    </row>
    <row r="108" spans="17:26" ht="12.75">
      <c r="Q108" s="258"/>
      <c r="R108" s="258"/>
      <c r="S108" s="258"/>
      <c r="T108" s="258"/>
      <c r="U108" s="258"/>
      <c r="V108" s="258"/>
      <c r="W108" s="258"/>
      <c r="X108" s="258"/>
      <c r="Y108" s="258"/>
      <c r="Z108" s="258"/>
    </row>
    <row r="109" spans="17:26" ht="12.75">
      <c r="Q109" s="258"/>
      <c r="R109" s="258"/>
      <c r="S109" s="258"/>
      <c r="T109" s="258"/>
      <c r="U109" s="258"/>
      <c r="V109" s="258"/>
      <c r="W109" s="258"/>
      <c r="X109" s="258"/>
      <c r="Y109" s="258"/>
      <c r="Z109" s="258"/>
    </row>
  </sheetData>
  <sheetProtection/>
  <mergeCells count="12">
    <mergeCell ref="A7:N7"/>
    <mergeCell ref="A24:N24"/>
    <mergeCell ref="A52:N52"/>
    <mergeCell ref="A81:N81"/>
    <mergeCell ref="A1:N1"/>
    <mergeCell ref="A3:B5"/>
    <mergeCell ref="C3:H3"/>
    <mergeCell ref="I3:N3"/>
    <mergeCell ref="C4:E4"/>
    <mergeCell ref="F4:H4"/>
    <mergeCell ref="I4:K4"/>
    <mergeCell ref="L4:N4"/>
  </mergeCells>
  <printOptions/>
  <pageMargins left="0.7874015748031497" right="0.7874015748031497" top="0.984251968503937" bottom="0.7874015748031497" header="0.5118110236220472" footer="0.5118110236220472"/>
  <pageSetup horizontalDpi="600" verticalDpi="600" orientation="portrait" paperSize="9" scale="96" r:id="rId1"/>
  <headerFooter alignWithMargins="0">
    <oddHeader>&amp;C&amp;"Arial,Standard"- 8 -</oddHeader>
  </headerFooter>
</worksheet>
</file>

<file path=xl/worksheets/sheet9.xml><?xml version="1.0" encoding="utf-8"?>
<worksheet xmlns="http://schemas.openxmlformats.org/spreadsheetml/2006/main" xmlns:r="http://schemas.openxmlformats.org/officeDocument/2006/relationships">
  <dimension ref="A1:AB113"/>
  <sheetViews>
    <sheetView zoomScalePageLayoutView="0" workbookViewId="0" topLeftCell="A1">
      <selection activeCell="O1" sqref="O1"/>
    </sheetView>
  </sheetViews>
  <sheetFormatPr defaultColWidth="11.421875" defaultRowHeight="12.75"/>
  <cols>
    <col min="1" max="1" width="15.7109375" style="279" customWidth="1"/>
    <col min="2" max="2" width="0.85546875" style="279" customWidth="1"/>
    <col min="3" max="4" width="7.28125" style="279" customWidth="1"/>
    <col min="5" max="5" width="7.28125" style="276" customWidth="1"/>
    <col min="6" max="7" width="4.57421875" style="310" customWidth="1"/>
    <col min="8" max="8" width="4.57421875" style="311" customWidth="1"/>
    <col min="9" max="10" width="7.57421875" style="279" customWidth="1"/>
    <col min="11" max="11" width="7.57421875" style="276" customWidth="1"/>
    <col min="12" max="12" width="5.140625" style="279" customWidth="1"/>
    <col min="13" max="13" width="4.7109375" style="310" customWidth="1"/>
    <col min="14" max="14" width="5.7109375" style="311" bestFit="1" customWidth="1"/>
    <col min="15" max="15" width="5.8515625" style="276" customWidth="1"/>
    <col min="16" max="16" width="29.8515625" style="279" customWidth="1"/>
    <col min="17" max="17" width="11.421875" style="279" customWidth="1"/>
    <col min="18" max="18" width="11.421875" style="33" customWidth="1"/>
    <col min="19" max="22" width="11.421875" style="279" customWidth="1"/>
    <col min="23" max="23" width="10.57421875" style="279" customWidth="1"/>
    <col min="24" max="24" width="11.421875" style="279" customWidth="1"/>
    <col min="25" max="26" width="11.421875" style="33" customWidth="1"/>
    <col min="27" max="16384" width="11.421875" style="279" customWidth="1"/>
  </cols>
  <sheetData>
    <row r="1" spans="1:15" s="18" customFormat="1" ht="12" customHeight="1">
      <c r="A1" s="480" t="s">
        <v>259</v>
      </c>
      <c r="B1" s="480"/>
      <c r="C1" s="480"/>
      <c r="D1" s="480"/>
      <c r="E1" s="480"/>
      <c r="F1" s="480"/>
      <c r="G1" s="480"/>
      <c r="H1" s="480"/>
      <c r="I1" s="480"/>
      <c r="J1" s="480"/>
      <c r="K1" s="480"/>
      <c r="L1" s="480"/>
      <c r="M1" s="480"/>
      <c r="N1" s="480"/>
      <c r="O1" s="275"/>
    </row>
    <row r="2" spans="5:15" s="258" customFormat="1" ht="6" customHeight="1">
      <c r="E2" s="65"/>
      <c r="F2" s="260"/>
      <c r="G2" s="260"/>
      <c r="H2" s="259"/>
      <c r="K2" s="65"/>
      <c r="M2" s="260"/>
      <c r="N2" s="259"/>
      <c r="O2" s="65"/>
    </row>
    <row r="3" spans="1:15" s="258" customFormat="1" ht="12" customHeight="1">
      <c r="A3" s="468" t="s">
        <v>185</v>
      </c>
      <c r="B3" s="469"/>
      <c r="C3" s="474" t="s">
        <v>186</v>
      </c>
      <c r="D3" s="475"/>
      <c r="E3" s="475"/>
      <c r="F3" s="475"/>
      <c r="G3" s="475"/>
      <c r="H3" s="476"/>
      <c r="I3" s="477" t="s">
        <v>119</v>
      </c>
      <c r="J3" s="478"/>
      <c r="K3" s="478"/>
      <c r="L3" s="478"/>
      <c r="M3" s="478"/>
      <c r="N3" s="478"/>
      <c r="O3" s="65"/>
    </row>
    <row r="4" spans="1:15" s="258" customFormat="1" ht="13.5" customHeight="1">
      <c r="A4" s="470"/>
      <c r="B4" s="471"/>
      <c r="C4" s="474" t="s">
        <v>35</v>
      </c>
      <c r="D4" s="475"/>
      <c r="E4" s="476"/>
      <c r="F4" s="474" t="s">
        <v>316</v>
      </c>
      <c r="G4" s="475"/>
      <c r="H4" s="476"/>
      <c r="I4" s="477" t="s">
        <v>35</v>
      </c>
      <c r="J4" s="478"/>
      <c r="K4" s="479"/>
      <c r="L4" s="474" t="s">
        <v>316</v>
      </c>
      <c r="M4" s="475"/>
      <c r="N4" s="475"/>
      <c r="O4" s="65"/>
    </row>
    <row r="5" spans="1:15" s="258" customFormat="1" ht="13.5" customHeight="1">
      <c r="A5" s="472"/>
      <c r="B5" s="473"/>
      <c r="C5" s="345">
        <v>2008</v>
      </c>
      <c r="D5" s="348" t="s">
        <v>86</v>
      </c>
      <c r="E5" s="345">
        <v>2010</v>
      </c>
      <c r="F5" s="345">
        <v>2008</v>
      </c>
      <c r="G5" s="348" t="s">
        <v>86</v>
      </c>
      <c r="H5" s="345">
        <v>2010</v>
      </c>
      <c r="I5" s="345">
        <v>2008</v>
      </c>
      <c r="J5" s="348" t="s">
        <v>86</v>
      </c>
      <c r="K5" s="345">
        <v>2010</v>
      </c>
      <c r="L5" s="346">
        <v>2008</v>
      </c>
      <c r="M5" s="348" t="s">
        <v>86</v>
      </c>
      <c r="N5" s="347">
        <v>2010</v>
      </c>
      <c r="O5" s="66"/>
    </row>
    <row r="6" spans="1:15" s="258" customFormat="1" ht="6" customHeight="1">
      <c r="A6" s="260"/>
      <c r="B6" s="260"/>
      <c r="C6" s="260"/>
      <c r="D6" s="260"/>
      <c r="E6" s="311"/>
      <c r="F6" s="260"/>
      <c r="G6" s="260"/>
      <c r="H6" s="311"/>
      <c r="I6" s="260"/>
      <c r="J6" s="260"/>
      <c r="K6" s="311"/>
      <c r="L6" s="260"/>
      <c r="M6" s="260"/>
      <c r="N6" s="311"/>
      <c r="O6" s="65"/>
    </row>
    <row r="7" spans="1:15" s="260" customFormat="1" ht="9" customHeight="1">
      <c r="A7" s="466" t="s">
        <v>260</v>
      </c>
      <c r="B7" s="466"/>
      <c r="C7" s="466"/>
      <c r="D7" s="466"/>
      <c r="E7" s="466"/>
      <c r="F7" s="466"/>
      <c r="G7" s="466"/>
      <c r="H7" s="466"/>
      <c r="I7" s="466"/>
      <c r="J7" s="466"/>
      <c r="K7" s="466"/>
      <c r="L7" s="466"/>
      <c r="M7" s="466"/>
      <c r="N7" s="466"/>
      <c r="O7" s="259"/>
    </row>
    <row r="8" spans="1:15" s="258" customFormat="1" ht="6" customHeight="1">
      <c r="A8" s="260"/>
      <c r="B8" s="260"/>
      <c r="C8" s="260"/>
      <c r="D8" s="260"/>
      <c r="E8" s="311"/>
      <c r="F8" s="260"/>
      <c r="G8" s="260"/>
      <c r="H8" s="311"/>
      <c r="I8" s="260"/>
      <c r="J8" s="260"/>
      <c r="K8" s="311"/>
      <c r="L8" s="260"/>
      <c r="M8" s="260"/>
      <c r="N8" s="311"/>
      <c r="O8" s="65"/>
    </row>
    <row r="9" spans="1:15" s="260" customFormat="1" ht="9" customHeight="1">
      <c r="A9" s="261" t="s">
        <v>188</v>
      </c>
      <c r="E9" s="311"/>
      <c r="H9" s="311"/>
      <c r="K9" s="311"/>
      <c r="N9" s="311"/>
      <c r="O9" s="259"/>
    </row>
    <row r="10" spans="1:15" s="258" customFormat="1" ht="6" customHeight="1">
      <c r="A10" s="260"/>
      <c r="B10" s="260"/>
      <c r="C10" s="260"/>
      <c r="D10" s="260"/>
      <c r="E10" s="311"/>
      <c r="F10" s="260"/>
      <c r="G10" s="260"/>
      <c r="H10" s="311"/>
      <c r="I10" s="260"/>
      <c r="J10" s="260"/>
      <c r="K10" s="311"/>
      <c r="L10" s="260"/>
      <c r="M10" s="260"/>
      <c r="N10" s="277"/>
      <c r="O10" s="65"/>
    </row>
    <row r="11" spans="1:15" s="258" customFormat="1" ht="9" customHeight="1">
      <c r="A11" s="315" t="s">
        <v>261</v>
      </c>
      <c r="B11" s="272"/>
      <c r="C11" s="218">
        <v>390</v>
      </c>
      <c r="D11" s="218">
        <v>430</v>
      </c>
      <c r="E11" s="218">
        <v>375</v>
      </c>
      <c r="F11" s="277">
        <v>5.7</v>
      </c>
      <c r="G11" s="277">
        <v>6.25918863447794</v>
      </c>
      <c r="H11" s="277">
        <v>5.458038599248974</v>
      </c>
      <c r="I11" s="218">
        <v>128</v>
      </c>
      <c r="J11" s="218">
        <v>129</v>
      </c>
      <c r="K11" s="218">
        <v>117</v>
      </c>
      <c r="L11" s="277">
        <v>1.9</v>
      </c>
      <c r="M11" s="277">
        <v>1.877756590343382</v>
      </c>
      <c r="N11" s="277">
        <v>1.7029080429656798</v>
      </c>
      <c r="O11" s="65"/>
    </row>
    <row r="12" spans="1:15" s="258" customFormat="1" ht="9" customHeight="1">
      <c r="A12" s="315" t="s">
        <v>262</v>
      </c>
      <c r="B12" s="272"/>
      <c r="C12" s="218">
        <v>306</v>
      </c>
      <c r="D12" s="218">
        <v>276</v>
      </c>
      <c r="E12" s="218">
        <v>278</v>
      </c>
      <c r="F12" s="277">
        <v>5.7</v>
      </c>
      <c r="G12" s="277">
        <v>5.152618314197704</v>
      </c>
      <c r="H12" s="277">
        <v>5.201511806309172</v>
      </c>
      <c r="I12" s="218">
        <v>106</v>
      </c>
      <c r="J12" s="218">
        <v>85</v>
      </c>
      <c r="K12" s="218">
        <v>84</v>
      </c>
      <c r="L12" s="277">
        <v>2</v>
      </c>
      <c r="M12" s="277">
        <v>1.5868570895174088</v>
      </c>
      <c r="N12" s="277">
        <v>1.5716798263668001</v>
      </c>
      <c r="O12" s="65"/>
    </row>
    <row r="13" spans="1:15" s="258" customFormat="1" ht="9" customHeight="1">
      <c r="A13" s="315" t="s">
        <v>263</v>
      </c>
      <c r="B13" s="272"/>
      <c r="C13" s="218">
        <v>546</v>
      </c>
      <c r="D13" s="218">
        <v>495</v>
      </c>
      <c r="E13" s="218">
        <v>531</v>
      </c>
      <c r="F13" s="277">
        <v>4.1</v>
      </c>
      <c r="G13" s="277">
        <v>3.7257824143070044</v>
      </c>
      <c r="H13" s="277">
        <v>3.988672470648328</v>
      </c>
      <c r="I13" s="218">
        <v>211</v>
      </c>
      <c r="J13" s="218">
        <v>206</v>
      </c>
      <c r="K13" s="218">
        <v>203</v>
      </c>
      <c r="L13" s="277">
        <v>1.6</v>
      </c>
      <c r="M13" s="277">
        <v>1.550527631004531</v>
      </c>
      <c r="N13" s="277">
        <v>1.5248597204173457</v>
      </c>
      <c r="O13" s="65"/>
    </row>
    <row r="14" spans="1:15" s="258" customFormat="1" ht="6" customHeight="1">
      <c r="A14" s="260"/>
      <c r="B14" s="272"/>
      <c r="C14" s="316"/>
      <c r="D14" s="260"/>
      <c r="E14" s="260"/>
      <c r="F14" s="277"/>
      <c r="G14" s="308"/>
      <c r="H14" s="308"/>
      <c r="I14" s="259"/>
      <c r="J14" s="260"/>
      <c r="K14" s="260"/>
      <c r="L14" s="277"/>
      <c r="M14" s="308"/>
      <c r="N14" s="308"/>
      <c r="O14" s="65"/>
    </row>
    <row r="15" spans="1:28" s="260" customFormat="1" ht="9" customHeight="1">
      <c r="A15" s="266" t="s">
        <v>192</v>
      </c>
      <c r="B15" s="272"/>
      <c r="C15" s="224">
        <v>1242</v>
      </c>
      <c r="D15" s="224">
        <v>1201</v>
      </c>
      <c r="E15" s="224">
        <v>1184</v>
      </c>
      <c r="F15" s="240">
        <v>4.8</v>
      </c>
      <c r="G15" s="240">
        <v>4.707551681156466</v>
      </c>
      <c r="H15" s="240">
        <v>4.638062668687985</v>
      </c>
      <c r="I15" s="224">
        <v>445</v>
      </c>
      <c r="J15" s="224">
        <v>420</v>
      </c>
      <c r="K15" s="224">
        <v>404</v>
      </c>
      <c r="L15" s="240">
        <v>1.7</v>
      </c>
      <c r="M15" s="240">
        <v>1.6462711957416452</v>
      </c>
      <c r="N15" s="240">
        <v>1.5825821943834002</v>
      </c>
      <c r="O15" s="259"/>
      <c r="Q15" s="258"/>
      <c r="R15" s="258"/>
      <c r="AA15" s="258"/>
      <c r="AB15" s="258"/>
    </row>
    <row r="16" spans="1:15" s="258" customFormat="1" ht="9" customHeight="1">
      <c r="A16" s="260"/>
      <c r="B16" s="272"/>
      <c r="C16" s="317"/>
      <c r="D16" s="260"/>
      <c r="E16" s="260"/>
      <c r="F16" s="277"/>
      <c r="G16" s="308"/>
      <c r="H16" s="308"/>
      <c r="I16" s="317"/>
      <c r="J16" s="260"/>
      <c r="K16" s="260"/>
      <c r="L16" s="277"/>
      <c r="M16" s="308"/>
      <c r="N16" s="308"/>
      <c r="O16" s="65"/>
    </row>
    <row r="17" spans="1:28" s="260" customFormat="1" ht="9" customHeight="1">
      <c r="A17" s="261" t="s">
        <v>193</v>
      </c>
      <c r="B17" s="272"/>
      <c r="C17" s="259"/>
      <c r="F17" s="277"/>
      <c r="G17" s="308"/>
      <c r="H17" s="308"/>
      <c r="I17" s="259"/>
      <c r="L17" s="277"/>
      <c r="M17" s="308"/>
      <c r="N17" s="308"/>
      <c r="O17" s="259"/>
      <c r="Q17" s="258"/>
      <c r="R17" s="258"/>
      <c r="AA17" s="258"/>
      <c r="AB17" s="258"/>
    </row>
    <row r="18" spans="1:15" s="258" customFormat="1" ht="6" customHeight="1">
      <c r="A18" s="260"/>
      <c r="B18" s="272"/>
      <c r="C18" s="259"/>
      <c r="D18" s="260"/>
      <c r="E18" s="260"/>
      <c r="F18" s="277"/>
      <c r="G18" s="308"/>
      <c r="H18" s="308"/>
      <c r="I18" s="259"/>
      <c r="J18" s="260"/>
      <c r="K18" s="260"/>
      <c r="L18" s="277"/>
      <c r="M18" s="308"/>
      <c r="N18" s="308"/>
      <c r="O18" s="265"/>
    </row>
    <row r="19" spans="1:15" s="258" customFormat="1" ht="9" customHeight="1">
      <c r="A19" s="315" t="s">
        <v>261</v>
      </c>
      <c r="B19" s="272"/>
      <c r="C19" s="218">
        <v>682</v>
      </c>
      <c r="D19" s="218">
        <v>705</v>
      </c>
      <c r="E19" s="218">
        <v>688</v>
      </c>
      <c r="F19" s="277">
        <v>3.9</v>
      </c>
      <c r="G19" s="277">
        <v>4.067127800116533</v>
      </c>
      <c r="H19" s="277">
        <v>3.9817349484052804</v>
      </c>
      <c r="I19" s="218">
        <v>419</v>
      </c>
      <c r="J19" s="218">
        <v>463</v>
      </c>
      <c r="K19" s="218">
        <v>461</v>
      </c>
      <c r="L19" s="277">
        <v>2.4</v>
      </c>
      <c r="M19" s="277">
        <v>2.671035704190007</v>
      </c>
      <c r="N19" s="277">
        <v>2.6679939116494684</v>
      </c>
      <c r="O19" s="65"/>
    </row>
    <row r="20" spans="1:15" s="258" customFormat="1" ht="9" customHeight="1">
      <c r="A20" s="315" t="s">
        <v>264</v>
      </c>
      <c r="B20" s="272"/>
      <c r="C20" s="218">
        <v>532</v>
      </c>
      <c r="D20" s="218">
        <v>525</v>
      </c>
      <c r="E20" s="218">
        <v>504</v>
      </c>
      <c r="F20" s="277">
        <v>5</v>
      </c>
      <c r="G20" s="277">
        <v>4.9845242390293</v>
      </c>
      <c r="H20" s="277">
        <v>4.814811276593712</v>
      </c>
      <c r="I20" s="218">
        <v>211</v>
      </c>
      <c r="J20" s="218">
        <v>234</v>
      </c>
      <c r="K20" s="218">
        <v>181</v>
      </c>
      <c r="L20" s="277">
        <v>2</v>
      </c>
      <c r="M20" s="277">
        <v>2.2216736608244876</v>
      </c>
      <c r="N20" s="277">
        <v>1.7291286529036942</v>
      </c>
      <c r="O20" s="65"/>
    </row>
    <row r="21" spans="1:15" s="258" customFormat="1" ht="9" customHeight="1">
      <c r="A21" s="315" t="s">
        <v>265</v>
      </c>
      <c r="B21" s="272"/>
      <c r="C21" s="218">
        <v>343</v>
      </c>
      <c r="D21" s="218">
        <v>322</v>
      </c>
      <c r="E21" s="218">
        <v>326</v>
      </c>
      <c r="F21" s="277">
        <v>4.1</v>
      </c>
      <c r="G21" s="277">
        <v>3.847210772190162</v>
      </c>
      <c r="H21" s="277">
        <v>3.9194940726669394</v>
      </c>
      <c r="I21" s="218">
        <v>168</v>
      </c>
      <c r="J21" s="218">
        <v>134</v>
      </c>
      <c r="K21" s="218">
        <v>180</v>
      </c>
      <c r="L21" s="277">
        <v>2</v>
      </c>
      <c r="M21" s="277">
        <v>1.6010131784890738</v>
      </c>
      <c r="N21" s="277">
        <v>2.1641378315338926</v>
      </c>
      <c r="O21" s="65"/>
    </row>
    <row r="22" spans="1:15" s="258" customFormat="1" ht="9" customHeight="1">
      <c r="A22" s="315" t="s">
        <v>266</v>
      </c>
      <c r="B22" s="272"/>
      <c r="C22" s="218">
        <v>406</v>
      </c>
      <c r="D22" s="218">
        <v>419</v>
      </c>
      <c r="E22" s="218">
        <v>405</v>
      </c>
      <c r="F22" s="277">
        <v>4.7</v>
      </c>
      <c r="G22" s="277">
        <v>4.889889948300209</v>
      </c>
      <c r="H22" s="277">
        <v>4.752461305577395</v>
      </c>
      <c r="I22" s="218">
        <v>155</v>
      </c>
      <c r="J22" s="218">
        <v>161</v>
      </c>
      <c r="K22" s="218">
        <v>182</v>
      </c>
      <c r="L22" s="277">
        <v>1.8</v>
      </c>
      <c r="M22" s="277">
        <v>1.8789314598480515</v>
      </c>
      <c r="N22" s="277">
        <v>2.135673969419965</v>
      </c>
      <c r="O22" s="65"/>
    </row>
    <row r="23" spans="1:15" s="258" customFormat="1" ht="9" customHeight="1">
      <c r="A23" s="315" t="s">
        <v>267</v>
      </c>
      <c r="B23" s="272"/>
      <c r="C23" s="218">
        <v>432</v>
      </c>
      <c r="D23" s="218">
        <v>420</v>
      </c>
      <c r="E23" s="218">
        <v>448</v>
      </c>
      <c r="F23" s="277">
        <v>4.8</v>
      </c>
      <c r="G23" s="277">
        <v>4.730049327657274</v>
      </c>
      <c r="H23" s="277">
        <v>5.059802803221107</v>
      </c>
      <c r="I23" s="218">
        <v>207</v>
      </c>
      <c r="J23" s="218">
        <v>201</v>
      </c>
      <c r="K23" s="218">
        <v>199</v>
      </c>
      <c r="L23" s="277">
        <v>2.3</v>
      </c>
      <c r="M23" s="277">
        <v>2.263666463950267</v>
      </c>
      <c r="N23" s="277">
        <v>2.2475463344665183</v>
      </c>
      <c r="O23" s="65"/>
    </row>
    <row r="24" spans="1:15" s="258" customFormat="1" ht="9" customHeight="1">
      <c r="A24" s="315" t="s">
        <v>268</v>
      </c>
      <c r="B24" s="272"/>
      <c r="C24" s="218">
        <v>590</v>
      </c>
      <c r="D24" s="218">
        <v>626</v>
      </c>
      <c r="E24" s="218">
        <v>650</v>
      </c>
      <c r="F24" s="277">
        <v>4.5</v>
      </c>
      <c r="G24" s="277">
        <v>4.838086405440915</v>
      </c>
      <c r="H24" s="277">
        <v>5.0495241794523205</v>
      </c>
      <c r="I24" s="218">
        <v>245</v>
      </c>
      <c r="J24" s="218">
        <v>298</v>
      </c>
      <c r="K24" s="218">
        <v>279</v>
      </c>
      <c r="L24" s="277">
        <v>1.9</v>
      </c>
      <c r="M24" s="277">
        <v>2.303114614730659</v>
      </c>
      <c r="N24" s="277">
        <v>2.1674111477956886</v>
      </c>
      <c r="O24" s="65"/>
    </row>
    <row r="25" spans="1:15" s="258" customFormat="1" ht="9" customHeight="1">
      <c r="A25" s="315" t="s">
        <v>269</v>
      </c>
      <c r="B25" s="272"/>
      <c r="C25" s="218">
        <v>595</v>
      </c>
      <c r="D25" s="218">
        <v>560</v>
      </c>
      <c r="E25" s="218">
        <v>557</v>
      </c>
      <c r="F25" s="277">
        <v>4.6</v>
      </c>
      <c r="G25" s="277">
        <v>4.340580552648917</v>
      </c>
      <c r="H25" s="277">
        <v>4.343486330104961</v>
      </c>
      <c r="I25" s="218">
        <v>240</v>
      </c>
      <c r="J25" s="218">
        <v>237</v>
      </c>
      <c r="K25" s="218">
        <v>227</v>
      </c>
      <c r="L25" s="277">
        <v>1.8</v>
      </c>
      <c r="M25" s="277">
        <v>1.836995698174631</v>
      </c>
      <c r="N25" s="277">
        <v>1.7701461345311063</v>
      </c>
      <c r="O25" s="65"/>
    </row>
    <row r="26" spans="1:15" s="258" customFormat="1" ht="9" customHeight="1">
      <c r="A26" s="315" t="s">
        <v>262</v>
      </c>
      <c r="B26" s="272"/>
      <c r="C26" s="218">
        <v>466</v>
      </c>
      <c r="D26" s="218">
        <v>464</v>
      </c>
      <c r="E26" s="218">
        <v>461</v>
      </c>
      <c r="F26" s="277">
        <v>4.1</v>
      </c>
      <c r="G26" s="277">
        <v>4.0787264528265395</v>
      </c>
      <c r="H26" s="277">
        <v>4.0715389710752925</v>
      </c>
      <c r="I26" s="218">
        <v>274</v>
      </c>
      <c r="J26" s="218">
        <v>261</v>
      </c>
      <c r="K26" s="218">
        <v>223</v>
      </c>
      <c r="L26" s="277">
        <v>2.4</v>
      </c>
      <c r="M26" s="277">
        <v>2.2942836297149287</v>
      </c>
      <c r="N26" s="277">
        <v>1.969529697504968</v>
      </c>
      <c r="O26" s="65"/>
    </row>
    <row r="27" spans="1:15" s="258" customFormat="1" ht="9" customHeight="1">
      <c r="A27" s="315" t="s">
        <v>263</v>
      </c>
      <c r="B27" s="272"/>
      <c r="C27" s="218">
        <v>803</v>
      </c>
      <c r="D27" s="218">
        <v>763</v>
      </c>
      <c r="E27" s="218">
        <v>766</v>
      </c>
      <c r="F27" s="277">
        <v>5</v>
      </c>
      <c r="G27" s="277">
        <v>4.765801160531921</v>
      </c>
      <c r="H27" s="277">
        <v>4.794121880847921</v>
      </c>
      <c r="I27" s="218">
        <v>395</v>
      </c>
      <c r="J27" s="218">
        <v>383</v>
      </c>
      <c r="K27" s="218">
        <v>370</v>
      </c>
      <c r="L27" s="277">
        <v>2.5</v>
      </c>
      <c r="M27" s="277">
        <v>2.3922697830717246</v>
      </c>
      <c r="N27" s="277">
        <v>2.3156985586341134</v>
      </c>
      <c r="O27" s="65"/>
    </row>
    <row r="28" spans="1:15" s="258" customFormat="1" ht="6" customHeight="1">
      <c r="A28" s="260"/>
      <c r="B28" s="272"/>
      <c r="C28" s="259"/>
      <c r="D28" s="260"/>
      <c r="E28" s="260"/>
      <c r="F28" s="277"/>
      <c r="G28" s="308"/>
      <c r="H28" s="308"/>
      <c r="I28" s="259"/>
      <c r="J28" s="260"/>
      <c r="K28" s="260"/>
      <c r="L28" s="277"/>
      <c r="M28" s="308"/>
      <c r="N28" s="308"/>
      <c r="O28" s="65"/>
    </row>
    <row r="29" spans="1:28" s="260" customFormat="1" ht="9" customHeight="1">
      <c r="A29" s="266" t="s">
        <v>192</v>
      </c>
      <c r="B29" s="272"/>
      <c r="C29" s="224">
        <v>4849</v>
      </c>
      <c r="D29" s="224">
        <v>4804</v>
      </c>
      <c r="E29" s="224">
        <v>4805</v>
      </c>
      <c r="F29" s="240">
        <v>4.5</v>
      </c>
      <c r="G29" s="240">
        <v>4.493457174659296</v>
      </c>
      <c r="H29" s="240">
        <v>4.514420308032849</v>
      </c>
      <c r="I29" s="224">
        <v>2314</v>
      </c>
      <c r="J29" s="224">
        <v>2372</v>
      </c>
      <c r="K29" s="224">
        <v>2302</v>
      </c>
      <c r="L29" s="240">
        <v>2.2</v>
      </c>
      <c r="M29" s="240">
        <v>2.218667863924199</v>
      </c>
      <c r="N29" s="240">
        <v>2.16278783539888</v>
      </c>
      <c r="O29" s="259"/>
      <c r="Q29" s="258"/>
      <c r="R29" s="258"/>
      <c r="AA29" s="258"/>
      <c r="AB29" s="258"/>
    </row>
    <row r="30" spans="1:28" s="258" customFormat="1" ht="9" customHeight="1">
      <c r="A30" s="260"/>
      <c r="B30" s="272"/>
      <c r="C30" s="224"/>
      <c r="D30" s="224"/>
      <c r="E30" s="224"/>
      <c r="F30" s="240"/>
      <c r="G30" s="240"/>
      <c r="H30" s="240"/>
      <c r="I30" s="224"/>
      <c r="J30" s="224"/>
      <c r="K30" s="224"/>
      <c r="L30" s="240"/>
      <c r="M30" s="240"/>
      <c r="N30" s="240"/>
      <c r="O30" s="65"/>
      <c r="S30" s="279"/>
      <c r="T30" s="279"/>
      <c r="U30" s="279"/>
      <c r="V30" s="279"/>
      <c r="W30" s="279"/>
      <c r="X30" s="279"/>
      <c r="Y30" s="33"/>
      <c r="Z30" s="33"/>
      <c r="AA30" s="260"/>
      <c r="AB30" s="260"/>
    </row>
    <row r="31" spans="1:26" s="260" customFormat="1" ht="9" customHeight="1">
      <c r="A31" s="266" t="s">
        <v>98</v>
      </c>
      <c r="B31" s="272"/>
      <c r="C31" s="224">
        <v>6091</v>
      </c>
      <c r="D31" s="224">
        <v>6005</v>
      </c>
      <c r="E31" s="224">
        <v>5989</v>
      </c>
      <c r="F31" s="240">
        <v>4.6</v>
      </c>
      <c r="G31" s="240">
        <v>4.534700464344266</v>
      </c>
      <c r="H31" s="240">
        <v>4.538334872886462</v>
      </c>
      <c r="I31" s="224">
        <v>2759</v>
      </c>
      <c r="J31" s="224">
        <v>2792</v>
      </c>
      <c r="K31" s="224">
        <v>2706</v>
      </c>
      <c r="L31" s="240">
        <v>2.1</v>
      </c>
      <c r="M31" s="240">
        <v>2.1083902908325047</v>
      </c>
      <c r="N31" s="240">
        <v>2.0505483663434236</v>
      </c>
      <c r="O31" s="259"/>
      <c r="Q31" s="258"/>
      <c r="R31" s="258"/>
      <c r="S31" s="258"/>
      <c r="T31" s="258"/>
      <c r="U31" s="278"/>
      <c r="V31" s="278"/>
      <c r="W31" s="258"/>
      <c r="X31" s="258"/>
      <c r="Y31" s="278"/>
      <c r="Z31" s="278"/>
    </row>
    <row r="32" spans="1:28" s="258" customFormat="1" ht="11.25" customHeight="1">
      <c r="A32" s="260"/>
      <c r="B32" s="260"/>
      <c r="C32" s="318"/>
      <c r="D32" s="318"/>
      <c r="E32" s="318"/>
      <c r="F32" s="280"/>
      <c r="G32" s="280"/>
      <c r="H32" s="312"/>
      <c r="I32" s="318"/>
      <c r="J32" s="318"/>
      <c r="K32" s="318"/>
      <c r="L32" s="280"/>
      <c r="M32" s="280"/>
      <c r="N32" s="277"/>
      <c r="O32" s="65"/>
      <c r="U32" s="278"/>
      <c r="V32" s="278"/>
      <c r="Y32" s="278"/>
      <c r="Z32" s="278"/>
      <c r="AA32" s="260"/>
      <c r="AB32" s="260"/>
    </row>
    <row r="33" spans="1:28" s="258" customFormat="1" ht="6" customHeight="1">
      <c r="A33" s="260"/>
      <c r="B33" s="260"/>
      <c r="C33" s="270"/>
      <c r="D33" s="270"/>
      <c r="E33" s="319"/>
      <c r="F33" s="280"/>
      <c r="G33" s="280"/>
      <c r="H33" s="312"/>
      <c r="I33" s="270"/>
      <c r="J33" s="270"/>
      <c r="K33" s="311"/>
      <c r="L33" s="280"/>
      <c r="M33" s="280"/>
      <c r="N33" s="277"/>
      <c r="O33" s="65"/>
      <c r="U33" s="278"/>
      <c r="V33" s="278"/>
      <c r="Y33" s="278"/>
      <c r="Z33" s="278"/>
      <c r="AA33" s="260"/>
      <c r="AB33" s="260"/>
    </row>
    <row r="34" spans="1:26" s="260" customFormat="1" ht="9" customHeight="1">
      <c r="A34" s="466" t="s">
        <v>270</v>
      </c>
      <c r="B34" s="466"/>
      <c r="C34" s="466"/>
      <c r="D34" s="466"/>
      <c r="E34" s="466"/>
      <c r="F34" s="466"/>
      <c r="G34" s="466"/>
      <c r="H34" s="466"/>
      <c r="I34" s="466"/>
      <c r="J34" s="466"/>
      <c r="K34" s="466"/>
      <c r="L34" s="466"/>
      <c r="M34" s="466"/>
      <c r="N34" s="466"/>
      <c r="O34" s="259"/>
      <c r="Q34" s="258"/>
      <c r="R34" s="258"/>
      <c r="S34" s="258"/>
      <c r="T34" s="258"/>
      <c r="U34" s="278"/>
      <c r="V34" s="278"/>
      <c r="W34" s="258"/>
      <c r="X34" s="258"/>
      <c r="Y34" s="278"/>
      <c r="Z34" s="278"/>
    </row>
    <row r="35" spans="1:28" s="258" customFormat="1" ht="6" customHeight="1">
      <c r="A35" s="260"/>
      <c r="B35" s="260"/>
      <c r="C35" s="270"/>
      <c r="D35" s="270"/>
      <c r="E35" s="319"/>
      <c r="F35" s="280"/>
      <c r="G35" s="280"/>
      <c r="H35" s="312"/>
      <c r="I35" s="270"/>
      <c r="J35" s="270"/>
      <c r="K35" s="311"/>
      <c r="L35" s="280"/>
      <c r="M35" s="280"/>
      <c r="N35" s="312"/>
      <c r="O35" s="65"/>
      <c r="U35" s="278"/>
      <c r="V35" s="278"/>
      <c r="Y35" s="278"/>
      <c r="Z35" s="278"/>
      <c r="AA35" s="260"/>
      <c r="AB35" s="260"/>
    </row>
    <row r="36" spans="1:26" s="260" customFormat="1" ht="9" customHeight="1">
      <c r="A36" s="261" t="s">
        <v>188</v>
      </c>
      <c r="C36" s="270"/>
      <c r="D36" s="270"/>
      <c r="E36" s="319"/>
      <c r="F36" s="280"/>
      <c r="G36" s="280"/>
      <c r="H36" s="312"/>
      <c r="I36" s="270"/>
      <c r="J36" s="270"/>
      <c r="K36" s="311"/>
      <c r="L36" s="280"/>
      <c r="M36" s="280"/>
      <c r="N36" s="312"/>
      <c r="O36" s="259"/>
      <c r="Q36" s="258"/>
      <c r="R36" s="258"/>
      <c r="S36" s="258"/>
      <c r="T36" s="258"/>
      <c r="U36" s="278"/>
      <c r="V36" s="278"/>
      <c r="W36" s="258"/>
      <c r="X36" s="258"/>
      <c r="Y36" s="278"/>
      <c r="Z36" s="278"/>
    </row>
    <row r="37" spans="1:28" s="258" customFormat="1" ht="6" customHeight="1">
      <c r="A37" s="260"/>
      <c r="B37" s="260"/>
      <c r="C37" s="270"/>
      <c r="D37" s="270"/>
      <c r="E37" s="319"/>
      <c r="F37" s="280"/>
      <c r="G37" s="280"/>
      <c r="H37" s="312"/>
      <c r="I37" s="270"/>
      <c r="J37" s="270"/>
      <c r="K37" s="311"/>
      <c r="L37" s="280"/>
      <c r="M37" s="280"/>
      <c r="N37" s="312"/>
      <c r="O37" s="65"/>
      <c r="U37" s="278"/>
      <c r="V37" s="278"/>
      <c r="Y37" s="278"/>
      <c r="Z37" s="278"/>
      <c r="AA37" s="260"/>
      <c r="AB37" s="260"/>
    </row>
    <row r="38" spans="1:15" s="258" customFormat="1" ht="9" customHeight="1">
      <c r="A38" s="315" t="s">
        <v>271</v>
      </c>
      <c r="B38" s="272"/>
      <c r="C38" s="218">
        <v>1094</v>
      </c>
      <c r="D38" s="218">
        <v>1202</v>
      </c>
      <c r="E38" s="218">
        <v>1117</v>
      </c>
      <c r="F38" s="277">
        <v>4.2</v>
      </c>
      <c r="G38" s="277">
        <v>4.566956059195653</v>
      </c>
      <c r="H38" s="277">
        <v>4.232599733236328</v>
      </c>
      <c r="I38" s="218">
        <v>569</v>
      </c>
      <c r="J38" s="218">
        <v>296</v>
      </c>
      <c r="K38" s="218">
        <v>515</v>
      </c>
      <c r="L38" s="277">
        <v>2.2</v>
      </c>
      <c r="M38" s="277">
        <v>1.1246414255589963</v>
      </c>
      <c r="N38" s="277">
        <v>1.9514672001940099</v>
      </c>
      <c r="O38" s="65"/>
    </row>
    <row r="39" spans="1:15" s="258" customFormat="1" ht="9" customHeight="1">
      <c r="A39" s="315" t="s">
        <v>272</v>
      </c>
      <c r="B39" s="272"/>
      <c r="C39" s="218">
        <v>240</v>
      </c>
      <c r="D39" s="218">
        <v>208</v>
      </c>
      <c r="E39" s="218">
        <v>274</v>
      </c>
      <c r="F39" s="277">
        <v>5.7</v>
      </c>
      <c r="G39" s="277">
        <v>4.962068800992414</v>
      </c>
      <c r="H39" s="277">
        <v>6.5354800238521165</v>
      </c>
      <c r="I39" s="218">
        <v>102</v>
      </c>
      <c r="J39" s="218">
        <v>77</v>
      </c>
      <c r="K39" s="218">
        <v>100</v>
      </c>
      <c r="L39" s="277">
        <v>2.4</v>
      </c>
      <c r="M39" s="277">
        <v>1.8369197003673838</v>
      </c>
      <c r="N39" s="277">
        <v>2.385211687537269</v>
      </c>
      <c r="O39" s="65"/>
    </row>
    <row r="40" spans="1:15" s="258" customFormat="1" ht="9" customHeight="1">
      <c r="A40" s="315" t="s">
        <v>273</v>
      </c>
      <c r="B40" s="272"/>
      <c r="C40" s="218">
        <v>264</v>
      </c>
      <c r="D40" s="218">
        <v>300</v>
      </c>
      <c r="E40" s="218">
        <v>287</v>
      </c>
      <c r="F40" s="277">
        <v>4.3</v>
      </c>
      <c r="G40" s="277">
        <v>4.845117736360994</v>
      </c>
      <c r="H40" s="277">
        <v>4.633740736554887</v>
      </c>
      <c r="I40" s="218">
        <v>89</v>
      </c>
      <c r="J40" s="218">
        <v>82</v>
      </c>
      <c r="K40" s="218">
        <v>71</v>
      </c>
      <c r="L40" s="277">
        <v>1.4</v>
      </c>
      <c r="M40" s="277">
        <v>1.3243321812720048</v>
      </c>
      <c r="N40" s="277">
        <v>1.1463261055588743</v>
      </c>
      <c r="O40" s="65"/>
    </row>
    <row r="41" spans="1:15" s="258" customFormat="1" ht="9" customHeight="1">
      <c r="A41" s="315" t="s">
        <v>274</v>
      </c>
      <c r="B41" s="272"/>
      <c r="C41" s="218">
        <v>205</v>
      </c>
      <c r="D41" s="218">
        <v>218</v>
      </c>
      <c r="E41" s="218">
        <v>257</v>
      </c>
      <c r="F41" s="277">
        <v>5</v>
      </c>
      <c r="G41" s="277">
        <v>5.313444476942576</v>
      </c>
      <c r="H41" s="277">
        <v>6.256542590744212</v>
      </c>
      <c r="I41" s="218">
        <v>59</v>
      </c>
      <c r="J41" s="218">
        <v>65</v>
      </c>
      <c r="K41" s="218">
        <v>84</v>
      </c>
      <c r="L41" s="277">
        <v>1.4</v>
      </c>
      <c r="M41" s="277">
        <v>1.5842839036755387</v>
      </c>
      <c r="N41" s="277">
        <v>2.044939990749081</v>
      </c>
      <c r="O41" s="65"/>
    </row>
    <row r="42" spans="1:15" s="258" customFormat="1" ht="6" customHeight="1">
      <c r="A42" s="260"/>
      <c r="B42" s="272"/>
      <c r="C42" s="259"/>
      <c r="D42" s="260"/>
      <c r="E42" s="260"/>
      <c r="F42" s="277"/>
      <c r="G42" s="308"/>
      <c r="H42" s="308"/>
      <c r="I42" s="259"/>
      <c r="J42" s="260"/>
      <c r="K42" s="260"/>
      <c r="L42" s="277"/>
      <c r="M42" s="308"/>
      <c r="N42" s="308"/>
      <c r="O42" s="65"/>
    </row>
    <row r="43" spans="1:28" s="260" customFormat="1" ht="9" customHeight="1">
      <c r="A43" s="266" t="s">
        <v>192</v>
      </c>
      <c r="B43" s="272"/>
      <c r="C43" s="224">
        <v>1803</v>
      </c>
      <c r="D43" s="224">
        <v>1928</v>
      </c>
      <c r="E43" s="224">
        <v>1935</v>
      </c>
      <c r="F43" s="240">
        <v>4.4</v>
      </c>
      <c r="G43" s="240">
        <v>4.724806951935872</v>
      </c>
      <c r="H43" s="240">
        <v>4.732868118079557</v>
      </c>
      <c r="I43" s="224">
        <v>819</v>
      </c>
      <c r="J43" s="224">
        <v>520</v>
      </c>
      <c r="K43" s="224">
        <v>770</v>
      </c>
      <c r="L43" s="240">
        <v>2</v>
      </c>
      <c r="M43" s="240">
        <v>1.2743255264557332</v>
      </c>
      <c r="N43" s="240">
        <v>1.883363540527782</v>
      </c>
      <c r="O43" s="259"/>
      <c r="Q43" s="258"/>
      <c r="R43" s="258"/>
      <c r="AA43" s="258"/>
      <c r="AB43" s="258"/>
    </row>
    <row r="44" spans="1:15" s="258" customFormat="1" ht="9" customHeight="1">
      <c r="A44" s="260"/>
      <c r="B44" s="272"/>
      <c r="C44" s="320"/>
      <c r="D44" s="260"/>
      <c r="E44" s="320"/>
      <c r="F44" s="277"/>
      <c r="G44" s="308"/>
      <c r="H44" s="308"/>
      <c r="I44" s="320"/>
      <c r="J44" s="260"/>
      <c r="K44" s="260"/>
      <c r="L44" s="277"/>
      <c r="M44" s="308"/>
      <c r="N44" s="308"/>
      <c r="O44" s="65"/>
    </row>
    <row r="45" spans="1:28" s="260" customFormat="1" ht="9" customHeight="1">
      <c r="A45" s="261" t="s">
        <v>193</v>
      </c>
      <c r="B45" s="272"/>
      <c r="C45" s="259"/>
      <c r="E45" s="259"/>
      <c r="F45" s="277"/>
      <c r="G45" s="308"/>
      <c r="H45" s="308"/>
      <c r="I45" s="259"/>
      <c r="L45" s="277"/>
      <c r="M45" s="308"/>
      <c r="N45" s="308"/>
      <c r="O45" s="259"/>
      <c r="Q45" s="258"/>
      <c r="R45" s="258"/>
      <c r="S45" s="258"/>
      <c r="T45" s="258"/>
      <c r="AA45" s="258"/>
      <c r="AB45" s="258"/>
    </row>
    <row r="46" spans="1:15" s="258" customFormat="1" ht="6" customHeight="1">
      <c r="A46" s="260"/>
      <c r="B46" s="272"/>
      <c r="C46" s="259"/>
      <c r="D46" s="260"/>
      <c r="E46" s="259"/>
      <c r="F46" s="277"/>
      <c r="G46" s="308"/>
      <c r="H46" s="308"/>
      <c r="I46" s="259"/>
      <c r="J46" s="260"/>
      <c r="K46" s="260"/>
      <c r="L46" s="277"/>
      <c r="M46" s="308"/>
      <c r="N46" s="308"/>
      <c r="O46" s="65"/>
    </row>
    <row r="47" spans="1:15" s="258" customFormat="1" ht="9" customHeight="1">
      <c r="A47" s="315" t="s">
        <v>275</v>
      </c>
      <c r="B47" s="272"/>
      <c r="C47" s="218">
        <v>596</v>
      </c>
      <c r="D47" s="218">
        <v>605</v>
      </c>
      <c r="E47" s="218">
        <v>608</v>
      </c>
      <c r="F47" s="277">
        <v>4.7</v>
      </c>
      <c r="G47" s="277">
        <v>4.733403747603959</v>
      </c>
      <c r="H47" s="277">
        <v>4.751521971881618</v>
      </c>
      <c r="I47" s="218">
        <v>284</v>
      </c>
      <c r="J47" s="218">
        <v>230</v>
      </c>
      <c r="K47" s="218">
        <v>286</v>
      </c>
      <c r="L47" s="277">
        <v>2.2</v>
      </c>
      <c r="M47" s="277">
        <v>1.7994758048742323</v>
      </c>
      <c r="N47" s="277">
        <v>2.235090927562735</v>
      </c>
      <c r="O47" s="65"/>
    </row>
    <row r="48" spans="1:15" s="258" customFormat="1" ht="9" customHeight="1">
      <c r="A48" s="315" t="s">
        <v>271</v>
      </c>
      <c r="B48" s="272"/>
      <c r="C48" s="218">
        <v>1087</v>
      </c>
      <c r="D48" s="218">
        <v>1005</v>
      </c>
      <c r="E48" s="218">
        <v>997</v>
      </c>
      <c r="F48" s="277">
        <v>4.5</v>
      </c>
      <c r="G48" s="277">
        <v>4.186122068152566</v>
      </c>
      <c r="H48" s="277">
        <v>4.154391696216878</v>
      </c>
      <c r="I48" s="218">
        <v>730</v>
      </c>
      <c r="J48" s="218">
        <v>679</v>
      </c>
      <c r="K48" s="218">
        <v>727</v>
      </c>
      <c r="L48" s="277">
        <v>3</v>
      </c>
      <c r="M48" s="277">
        <v>2.828235705746858</v>
      </c>
      <c r="N48" s="277">
        <v>3.0293307554159186</v>
      </c>
      <c r="O48" s="65"/>
    </row>
    <row r="49" spans="1:15" s="258" customFormat="1" ht="9" customHeight="1">
      <c r="A49" s="315" t="s">
        <v>276</v>
      </c>
      <c r="B49" s="272"/>
      <c r="C49" s="218">
        <v>449</v>
      </c>
      <c r="D49" s="218">
        <v>423</v>
      </c>
      <c r="E49" s="218">
        <v>412</v>
      </c>
      <c r="F49" s="277">
        <v>4.7</v>
      </c>
      <c r="G49" s="277">
        <v>4.490970283154084</v>
      </c>
      <c r="H49" s="277">
        <v>4.39208997388199</v>
      </c>
      <c r="I49" s="218">
        <v>165</v>
      </c>
      <c r="J49" s="218">
        <v>186</v>
      </c>
      <c r="K49" s="218">
        <v>152</v>
      </c>
      <c r="L49" s="277">
        <v>1.7</v>
      </c>
      <c r="M49" s="277">
        <v>1.9747528904649163</v>
      </c>
      <c r="N49" s="277">
        <v>1.620382708810831</v>
      </c>
      <c r="O49" s="65"/>
    </row>
    <row r="50" spans="1:15" s="258" customFormat="1" ht="9" customHeight="1">
      <c r="A50" s="315" t="s">
        <v>277</v>
      </c>
      <c r="B50" s="272"/>
      <c r="C50" s="218">
        <v>539</v>
      </c>
      <c r="D50" s="218">
        <v>537</v>
      </c>
      <c r="E50" s="218">
        <v>526</v>
      </c>
      <c r="F50" s="277">
        <v>4.4</v>
      </c>
      <c r="G50" s="277">
        <v>4.442826531203203</v>
      </c>
      <c r="H50" s="277">
        <v>4.361055607604487</v>
      </c>
      <c r="I50" s="218">
        <v>252</v>
      </c>
      <c r="J50" s="218">
        <v>275</v>
      </c>
      <c r="K50" s="218">
        <v>273</v>
      </c>
      <c r="L50" s="277">
        <v>2.1</v>
      </c>
      <c r="M50" s="277">
        <v>2.275190495495123</v>
      </c>
      <c r="N50" s="277">
        <v>2.2634376062281842</v>
      </c>
      <c r="O50" s="65"/>
    </row>
    <row r="51" spans="1:15" s="258" customFormat="1" ht="9" customHeight="1">
      <c r="A51" s="315" t="s">
        <v>278</v>
      </c>
      <c r="B51" s="272"/>
      <c r="C51" s="218">
        <v>716</v>
      </c>
      <c r="D51" s="218">
        <v>726</v>
      </c>
      <c r="E51" s="218">
        <v>727</v>
      </c>
      <c r="F51" s="277">
        <v>4.4</v>
      </c>
      <c r="G51" s="277">
        <v>4.402134368178511</v>
      </c>
      <c r="H51" s="277">
        <v>4.398090732551316</v>
      </c>
      <c r="I51" s="218">
        <v>325</v>
      </c>
      <c r="J51" s="218">
        <v>305</v>
      </c>
      <c r="K51" s="218">
        <v>339</v>
      </c>
      <c r="L51" s="277">
        <v>2</v>
      </c>
      <c r="M51" s="277">
        <v>1.849381518311909</v>
      </c>
      <c r="N51" s="277">
        <v>2.0508291036243413</v>
      </c>
      <c r="O51" s="65"/>
    </row>
    <row r="52" spans="1:15" s="258" customFormat="1" ht="9" customHeight="1">
      <c r="A52" s="315" t="s">
        <v>279</v>
      </c>
      <c r="B52" s="272"/>
      <c r="C52" s="218">
        <v>473</v>
      </c>
      <c r="D52" s="218">
        <v>488</v>
      </c>
      <c r="E52" s="218">
        <v>508</v>
      </c>
      <c r="F52" s="277">
        <v>5.9</v>
      </c>
      <c r="G52" s="277">
        <v>6.101296525511671</v>
      </c>
      <c r="H52" s="277">
        <v>6.359539308963445</v>
      </c>
      <c r="I52" s="218">
        <v>151</v>
      </c>
      <c r="J52" s="218">
        <v>162</v>
      </c>
      <c r="K52" s="218">
        <v>188</v>
      </c>
      <c r="L52" s="277">
        <v>1.9</v>
      </c>
      <c r="M52" s="277">
        <v>2.0254304039608417</v>
      </c>
      <c r="N52" s="277">
        <v>2.3535302954431647</v>
      </c>
      <c r="O52" s="65"/>
    </row>
    <row r="53" spans="1:15" s="258" customFormat="1" ht="9" customHeight="1">
      <c r="A53" s="315" t="s">
        <v>280</v>
      </c>
      <c r="B53" s="272"/>
      <c r="C53" s="218">
        <v>769</v>
      </c>
      <c r="D53" s="218">
        <v>771</v>
      </c>
      <c r="E53" s="218">
        <v>762</v>
      </c>
      <c r="F53" s="277">
        <v>5.7</v>
      </c>
      <c r="G53" s="277">
        <v>5.744771215045191</v>
      </c>
      <c r="H53" s="277">
        <v>5.687925474740236</v>
      </c>
      <c r="I53" s="218">
        <v>310</v>
      </c>
      <c r="J53" s="218">
        <v>297</v>
      </c>
      <c r="K53" s="218">
        <v>261</v>
      </c>
      <c r="L53" s="277">
        <v>2.3</v>
      </c>
      <c r="M53" s="277">
        <v>2.2129663435388087</v>
      </c>
      <c r="N53" s="277">
        <v>1.9482264421354354</v>
      </c>
      <c r="O53" s="65"/>
    </row>
    <row r="54" spans="1:15" s="258" customFormat="1" ht="9" customHeight="1">
      <c r="A54" s="315" t="s">
        <v>281</v>
      </c>
      <c r="B54" s="272"/>
      <c r="C54" s="218">
        <v>576</v>
      </c>
      <c r="D54" s="218">
        <v>585</v>
      </c>
      <c r="E54" s="218">
        <v>551</v>
      </c>
      <c r="F54" s="277">
        <v>4.2</v>
      </c>
      <c r="G54" s="277">
        <v>4.31721572794899</v>
      </c>
      <c r="H54" s="277">
        <v>4.071920010050474</v>
      </c>
      <c r="I54" s="218">
        <v>207</v>
      </c>
      <c r="J54" s="218">
        <v>275</v>
      </c>
      <c r="K54" s="218">
        <v>309</v>
      </c>
      <c r="L54" s="277">
        <v>1.5</v>
      </c>
      <c r="M54" s="277">
        <v>2.029460384933286</v>
      </c>
      <c r="N54" s="277">
        <v>2.2835268295927342</v>
      </c>
      <c r="O54" s="65"/>
    </row>
    <row r="55" spans="1:15" s="258" customFormat="1" ht="9" customHeight="1">
      <c r="A55" s="315" t="s">
        <v>282</v>
      </c>
      <c r="B55" s="272"/>
      <c r="C55" s="218">
        <v>623</v>
      </c>
      <c r="D55" s="218">
        <v>594</v>
      </c>
      <c r="E55" s="218">
        <v>612</v>
      </c>
      <c r="F55" s="277">
        <v>4.8</v>
      </c>
      <c r="G55" s="277">
        <v>4.588715159755268</v>
      </c>
      <c r="H55" s="277">
        <v>4.742494924290563</v>
      </c>
      <c r="I55" s="218">
        <v>248</v>
      </c>
      <c r="J55" s="218">
        <v>202</v>
      </c>
      <c r="K55" s="218">
        <v>222</v>
      </c>
      <c r="L55" s="277">
        <v>1.9</v>
      </c>
      <c r="M55" s="277">
        <v>1.5604721587046535</v>
      </c>
      <c r="N55" s="277">
        <v>1.720316786262263</v>
      </c>
      <c r="O55" s="65"/>
    </row>
    <row r="56" spans="1:15" s="258" customFormat="1" ht="9" customHeight="1">
      <c r="A56" s="315" t="s">
        <v>283</v>
      </c>
      <c r="B56" s="272"/>
      <c r="C56" s="218">
        <v>1013</v>
      </c>
      <c r="D56" s="218">
        <v>1007</v>
      </c>
      <c r="E56" s="218">
        <v>969</v>
      </c>
      <c r="F56" s="277">
        <v>6.7</v>
      </c>
      <c r="G56" s="277">
        <v>6.699042043640234</v>
      </c>
      <c r="H56" s="277">
        <v>6.4565565031982945</v>
      </c>
      <c r="I56" s="218">
        <v>399</v>
      </c>
      <c r="J56" s="218">
        <v>358</v>
      </c>
      <c r="K56" s="218">
        <v>339</v>
      </c>
      <c r="L56" s="277">
        <v>2.6</v>
      </c>
      <c r="M56" s="277">
        <v>2.38158594997339</v>
      </c>
      <c r="N56" s="277">
        <v>2.2587953091684434</v>
      </c>
      <c r="O56" s="65"/>
    </row>
    <row r="57" spans="1:15" s="258" customFormat="1" ht="6" customHeight="1">
      <c r="A57" s="260"/>
      <c r="B57" s="272"/>
      <c r="C57" s="259"/>
      <c r="D57" s="260"/>
      <c r="E57" s="260"/>
      <c r="F57" s="277"/>
      <c r="G57" s="308"/>
      <c r="H57" s="308"/>
      <c r="I57" s="259"/>
      <c r="J57" s="260"/>
      <c r="K57" s="260"/>
      <c r="L57" s="277"/>
      <c r="M57" s="308"/>
      <c r="N57" s="308"/>
      <c r="O57" s="65"/>
    </row>
    <row r="58" spans="1:28" s="260" customFormat="1" ht="9" customHeight="1">
      <c r="A58" s="266" t="s">
        <v>192</v>
      </c>
      <c r="B58" s="267"/>
      <c r="C58" s="224">
        <v>6841</v>
      </c>
      <c r="D58" s="224">
        <v>6741</v>
      </c>
      <c r="E58" s="224">
        <v>6672</v>
      </c>
      <c r="F58" s="240">
        <v>5</v>
      </c>
      <c r="G58" s="240">
        <v>4.894230601683249</v>
      </c>
      <c r="H58" s="240">
        <v>4.848999312477016</v>
      </c>
      <c r="I58" s="224">
        <v>3071</v>
      </c>
      <c r="J58" s="224">
        <v>2969</v>
      </c>
      <c r="K58" s="224">
        <v>3096</v>
      </c>
      <c r="L58" s="240">
        <v>2.2</v>
      </c>
      <c r="M58" s="240">
        <v>2.1556105409282846</v>
      </c>
      <c r="N58" s="240">
        <v>2.2500752205378958</v>
      </c>
      <c r="O58" s="259"/>
      <c r="Q58" s="258"/>
      <c r="R58" s="258"/>
      <c r="AA58" s="258"/>
      <c r="AB58" s="258"/>
    </row>
    <row r="59" spans="1:26" s="258" customFormat="1" ht="9" customHeight="1">
      <c r="A59" s="260"/>
      <c r="B59" s="272"/>
      <c r="C59" s="321"/>
      <c r="D59" s="260"/>
      <c r="E59" s="321"/>
      <c r="F59" s="240"/>
      <c r="G59" s="260"/>
      <c r="H59" s="240"/>
      <c r="I59" s="320"/>
      <c r="J59" s="260"/>
      <c r="K59" s="320"/>
      <c r="L59" s="240"/>
      <c r="M59" s="260"/>
      <c r="N59" s="240"/>
      <c r="O59" s="65"/>
      <c r="S59" s="279"/>
      <c r="T59" s="279"/>
      <c r="U59" s="279"/>
      <c r="V59" s="279"/>
      <c r="W59" s="279"/>
      <c r="X59" s="279"/>
      <c r="Y59" s="33"/>
      <c r="Z59" s="33"/>
    </row>
    <row r="60" spans="1:28" s="260" customFormat="1" ht="9" customHeight="1">
      <c r="A60" s="266" t="s">
        <v>98</v>
      </c>
      <c r="B60" s="272"/>
      <c r="C60" s="224">
        <v>8644</v>
      </c>
      <c r="D60" s="224">
        <v>8669</v>
      </c>
      <c r="E60" s="224">
        <v>8607</v>
      </c>
      <c r="F60" s="240">
        <v>4.8</v>
      </c>
      <c r="G60" s="240">
        <v>4.855510884432232</v>
      </c>
      <c r="H60" s="240">
        <v>4.82239716897776</v>
      </c>
      <c r="I60" s="224">
        <v>3890</v>
      </c>
      <c r="J60" s="224">
        <v>3489</v>
      </c>
      <c r="K60" s="224">
        <v>3866</v>
      </c>
      <c r="L60" s="240">
        <v>2.2</v>
      </c>
      <c r="M60" s="240">
        <v>1.9541905036087273</v>
      </c>
      <c r="N60" s="240">
        <v>2.166072668208205</v>
      </c>
      <c r="O60" s="259"/>
      <c r="Q60" s="258"/>
      <c r="R60" s="33"/>
      <c r="S60" s="258"/>
      <c r="T60" s="258"/>
      <c r="U60" s="278"/>
      <c r="V60" s="278"/>
      <c r="W60" s="258"/>
      <c r="X60" s="258"/>
      <c r="Y60" s="278"/>
      <c r="Z60" s="278"/>
      <c r="AA60" s="258"/>
      <c r="AB60" s="258"/>
    </row>
    <row r="61" spans="1:28" s="258" customFormat="1" ht="9" customHeight="1">
      <c r="A61" s="260"/>
      <c r="B61" s="260"/>
      <c r="C61" s="318"/>
      <c r="D61" s="318"/>
      <c r="E61" s="318"/>
      <c r="F61" s="280"/>
      <c r="G61" s="280"/>
      <c r="H61" s="312"/>
      <c r="I61" s="318"/>
      <c r="J61" s="318"/>
      <c r="K61" s="318"/>
      <c r="L61" s="281"/>
      <c r="M61" s="281"/>
      <c r="N61" s="277"/>
      <c r="O61" s="259"/>
      <c r="Q61" s="279"/>
      <c r="R61" s="33"/>
      <c r="S61" s="279"/>
      <c r="T61" s="279"/>
      <c r="U61" s="279"/>
      <c r="V61" s="279"/>
      <c r="W61" s="279"/>
      <c r="X61" s="279"/>
      <c r="Y61" s="33"/>
      <c r="Z61" s="33"/>
      <c r="AA61" s="279"/>
      <c r="AB61" s="279"/>
    </row>
    <row r="62" spans="3:28" s="260" customFormat="1" ht="9" customHeight="1">
      <c r="C62" s="270"/>
      <c r="D62" s="270"/>
      <c r="E62" s="319"/>
      <c r="F62" s="280"/>
      <c r="G62" s="280"/>
      <c r="H62" s="312"/>
      <c r="I62" s="270"/>
      <c r="J62" s="270"/>
      <c r="K62" s="311"/>
      <c r="L62" s="281"/>
      <c r="M62" s="281"/>
      <c r="N62" s="312"/>
      <c r="O62" s="259"/>
      <c r="Q62" s="279"/>
      <c r="R62" s="33"/>
      <c r="S62" s="258"/>
      <c r="T62" s="258"/>
      <c r="U62" s="258"/>
      <c r="V62" s="258"/>
      <c r="W62" s="279"/>
      <c r="X62" s="279"/>
      <c r="Y62" s="33"/>
      <c r="Z62" s="33"/>
      <c r="AA62" s="279"/>
      <c r="AB62" s="279"/>
    </row>
    <row r="63" spans="1:28" s="260" customFormat="1" ht="9" customHeight="1">
      <c r="A63" s="466" t="s">
        <v>284</v>
      </c>
      <c r="B63" s="466"/>
      <c r="C63" s="466"/>
      <c r="D63" s="466"/>
      <c r="E63" s="466"/>
      <c r="F63" s="466"/>
      <c r="G63" s="466"/>
      <c r="H63" s="466"/>
      <c r="I63" s="466"/>
      <c r="J63" s="466"/>
      <c r="K63" s="466"/>
      <c r="L63" s="466"/>
      <c r="M63" s="466"/>
      <c r="N63" s="466"/>
      <c r="O63" s="282"/>
      <c r="Q63" s="279"/>
      <c r="R63" s="33"/>
      <c r="S63" s="279"/>
      <c r="T63" s="279"/>
      <c r="U63" s="279"/>
      <c r="V63" s="279"/>
      <c r="W63" s="279"/>
      <c r="X63" s="279"/>
      <c r="Y63" s="279"/>
      <c r="Z63" s="279"/>
      <c r="AA63" s="258"/>
      <c r="AB63" s="258"/>
    </row>
    <row r="64" spans="3:28" s="260" customFormat="1" ht="9" customHeight="1">
      <c r="C64" s="270"/>
      <c r="D64" s="270"/>
      <c r="E64" s="319"/>
      <c r="F64" s="280"/>
      <c r="G64" s="280"/>
      <c r="H64" s="312"/>
      <c r="I64" s="270"/>
      <c r="J64" s="270"/>
      <c r="K64" s="311"/>
      <c r="L64" s="281"/>
      <c r="M64" s="281"/>
      <c r="N64" s="312"/>
      <c r="O64" s="282"/>
      <c r="Q64" s="279"/>
      <c r="R64" s="33"/>
      <c r="S64" s="279"/>
      <c r="T64" s="279"/>
      <c r="U64" s="279"/>
      <c r="V64" s="279"/>
      <c r="W64" s="279"/>
      <c r="X64" s="279"/>
      <c r="Y64" s="279"/>
      <c r="Z64" s="279"/>
      <c r="AA64" s="258"/>
      <c r="AB64" s="258"/>
    </row>
    <row r="65" spans="1:28" s="260" customFormat="1" ht="9" customHeight="1">
      <c r="A65" s="283" t="s">
        <v>98</v>
      </c>
      <c r="B65" s="272"/>
      <c r="C65" s="224">
        <v>58300</v>
      </c>
      <c r="D65" s="224">
        <v>58812</v>
      </c>
      <c r="E65" s="224">
        <v>59092</v>
      </c>
      <c r="F65" s="240">
        <v>4.7</v>
      </c>
      <c r="G65" s="240">
        <v>4.703501538243022</v>
      </c>
      <c r="H65" s="240">
        <v>4.718794444324661</v>
      </c>
      <c r="I65" s="224">
        <v>27566</v>
      </c>
      <c r="J65" s="224">
        <v>25427</v>
      </c>
      <c r="K65" s="224">
        <v>26807</v>
      </c>
      <c r="L65" s="240">
        <v>2.2</v>
      </c>
      <c r="M65" s="240">
        <v>2.0335294431902557</v>
      </c>
      <c r="N65" s="240">
        <v>2.14067424810484</v>
      </c>
      <c r="O65" s="282"/>
      <c r="Q65" s="279"/>
      <c r="R65" s="33"/>
      <c r="S65" s="279"/>
      <c r="T65" s="279"/>
      <c r="U65" s="279"/>
      <c r="V65" s="279"/>
      <c r="W65" s="279"/>
      <c r="X65" s="279"/>
      <c r="Y65" s="279"/>
      <c r="Z65" s="279"/>
      <c r="AA65" s="258"/>
      <c r="AB65" s="258"/>
    </row>
    <row r="66" spans="1:26" s="258" customFormat="1" ht="9" customHeight="1">
      <c r="A66" s="260" t="s">
        <v>77</v>
      </c>
      <c r="B66" s="272"/>
      <c r="C66" s="259"/>
      <c r="D66" s="260"/>
      <c r="E66" s="259"/>
      <c r="F66" s="277"/>
      <c r="G66" s="260"/>
      <c r="H66" s="277"/>
      <c r="I66" s="259"/>
      <c r="J66" s="260"/>
      <c r="K66" s="259"/>
      <c r="L66" s="240"/>
      <c r="M66" s="260"/>
      <c r="N66" s="240"/>
      <c r="O66" s="282"/>
      <c r="Q66" s="279"/>
      <c r="R66" s="33"/>
      <c r="S66" s="279"/>
      <c r="T66" s="279"/>
      <c r="U66" s="279"/>
      <c r="V66" s="279"/>
      <c r="W66" s="279"/>
      <c r="X66" s="279"/>
      <c r="Y66" s="279"/>
      <c r="Z66" s="279"/>
    </row>
    <row r="67" spans="1:26" s="258" customFormat="1" ht="9" customHeight="1">
      <c r="A67" s="315" t="s">
        <v>285</v>
      </c>
      <c r="B67" s="272"/>
      <c r="C67" s="218">
        <v>10643</v>
      </c>
      <c r="D67" s="218">
        <v>11031</v>
      </c>
      <c r="E67" s="218">
        <v>11132</v>
      </c>
      <c r="F67" s="277">
        <v>4</v>
      </c>
      <c r="G67" s="277">
        <v>4.089636103578904</v>
      </c>
      <c r="H67" s="277">
        <v>4.088864858829113</v>
      </c>
      <c r="I67" s="218">
        <v>5766</v>
      </c>
      <c r="J67" s="218">
        <v>4404</v>
      </c>
      <c r="K67" s="218">
        <v>5368</v>
      </c>
      <c r="L67" s="277">
        <v>2.1</v>
      </c>
      <c r="M67" s="277">
        <v>1.632740223022527</v>
      </c>
      <c r="N67" s="277">
        <v>1.971705584099414</v>
      </c>
      <c r="O67" s="282"/>
      <c r="Q67" s="279"/>
      <c r="R67" s="33"/>
      <c r="S67" s="279"/>
      <c r="T67" s="279"/>
      <c r="U67" s="279"/>
      <c r="V67" s="279"/>
      <c r="W67" s="279"/>
      <c r="X67" s="279"/>
      <c r="Y67" s="279"/>
      <c r="Z67" s="279"/>
    </row>
    <row r="68" spans="1:28" s="258" customFormat="1" ht="9" customHeight="1">
      <c r="A68" s="322"/>
      <c r="B68" s="272"/>
      <c r="C68" s="218"/>
      <c r="D68" s="218"/>
      <c r="E68" s="218"/>
      <c r="F68" s="277"/>
      <c r="G68" s="277"/>
      <c r="H68" s="277"/>
      <c r="I68" s="218"/>
      <c r="J68" s="218"/>
      <c r="K68" s="218"/>
      <c r="L68" s="277"/>
      <c r="M68" s="277"/>
      <c r="N68" s="277"/>
      <c r="O68" s="282"/>
      <c r="Q68" s="279"/>
      <c r="R68" s="33"/>
      <c r="W68" s="279"/>
      <c r="X68" s="279"/>
      <c r="Y68" s="33"/>
      <c r="Z68" s="33"/>
      <c r="AA68" s="279"/>
      <c r="AB68" s="279"/>
    </row>
    <row r="69" spans="1:28" s="258" customFormat="1" ht="9" customHeight="1">
      <c r="A69" s="315" t="s">
        <v>286</v>
      </c>
      <c r="B69" s="272"/>
      <c r="C69" s="218">
        <v>4500</v>
      </c>
      <c r="D69" s="218">
        <v>4654</v>
      </c>
      <c r="E69" s="218">
        <v>4682</v>
      </c>
      <c r="F69" s="277">
        <v>5.1</v>
      </c>
      <c r="G69" s="277">
        <v>5.281410433906337</v>
      </c>
      <c r="H69" s="277">
        <v>5.314511954814162</v>
      </c>
      <c r="I69" s="218">
        <v>1744</v>
      </c>
      <c r="J69" s="218">
        <v>1415</v>
      </c>
      <c r="K69" s="218">
        <v>1760</v>
      </c>
      <c r="L69" s="277">
        <v>2</v>
      </c>
      <c r="M69" s="277">
        <v>1.6057575771331043</v>
      </c>
      <c r="N69" s="277">
        <v>1.9977661342317228</v>
      </c>
      <c r="O69" s="282"/>
      <c r="Q69" s="279"/>
      <c r="R69" s="33"/>
      <c r="W69" s="279"/>
      <c r="X69" s="279"/>
      <c r="Y69" s="33"/>
      <c r="Z69" s="33"/>
      <c r="AA69" s="279"/>
      <c r="AB69" s="279"/>
    </row>
    <row r="70" spans="1:28" s="258" customFormat="1" ht="9" customHeight="1">
      <c r="A70" s="322"/>
      <c r="B70" s="272"/>
      <c r="C70" s="218"/>
      <c r="D70" s="218"/>
      <c r="E70" s="218"/>
      <c r="F70" s="277"/>
      <c r="G70" s="277"/>
      <c r="H70" s="277"/>
      <c r="I70" s="218"/>
      <c r="J70" s="218"/>
      <c r="K70" s="218"/>
      <c r="L70" s="277"/>
      <c r="M70" s="277"/>
      <c r="N70" s="277"/>
      <c r="O70" s="282"/>
      <c r="Q70" s="279"/>
      <c r="R70" s="33"/>
      <c r="W70" s="279"/>
      <c r="X70" s="279"/>
      <c r="Y70" s="33"/>
      <c r="Z70" s="33"/>
      <c r="AA70" s="279"/>
      <c r="AB70" s="279"/>
    </row>
    <row r="71" spans="1:28" s="258" customFormat="1" ht="9" customHeight="1">
      <c r="A71" s="315" t="s">
        <v>287</v>
      </c>
      <c r="B71" s="272"/>
      <c r="C71" s="218">
        <v>43157</v>
      </c>
      <c r="D71" s="218">
        <v>43127</v>
      </c>
      <c r="E71" s="218">
        <v>43278</v>
      </c>
      <c r="F71" s="277">
        <v>4.8</v>
      </c>
      <c r="G71" s="277">
        <v>4.831959794580927</v>
      </c>
      <c r="H71" s="277">
        <v>4.852234883687295</v>
      </c>
      <c r="I71" s="218">
        <v>20056</v>
      </c>
      <c r="J71" s="218">
        <v>19608</v>
      </c>
      <c r="K71" s="218">
        <v>19679</v>
      </c>
      <c r="L71" s="277">
        <v>2.2</v>
      </c>
      <c r="M71" s="277">
        <v>2.196885191461099</v>
      </c>
      <c r="N71" s="277">
        <v>2.206366520543516</v>
      </c>
      <c r="O71" s="282"/>
      <c r="Q71" s="279"/>
      <c r="R71" s="33"/>
      <c r="S71" s="279"/>
      <c r="T71" s="279"/>
      <c r="U71" s="279"/>
      <c r="V71" s="279"/>
      <c r="W71" s="279"/>
      <c r="X71" s="279"/>
      <c r="Y71" s="33"/>
      <c r="Z71" s="33"/>
      <c r="AA71" s="279"/>
      <c r="AB71" s="279"/>
    </row>
    <row r="72" spans="1:28" s="258" customFormat="1" ht="6" customHeight="1">
      <c r="A72" s="310"/>
      <c r="B72" s="272"/>
      <c r="C72" s="218"/>
      <c r="D72" s="218"/>
      <c r="E72" s="218"/>
      <c r="F72" s="277"/>
      <c r="G72" s="277"/>
      <c r="H72" s="277"/>
      <c r="I72" s="218"/>
      <c r="J72" s="218"/>
      <c r="K72" s="218"/>
      <c r="L72" s="277"/>
      <c r="M72" s="277"/>
      <c r="N72" s="277"/>
      <c r="O72" s="282"/>
      <c r="Q72" s="279"/>
      <c r="R72" s="33"/>
      <c r="S72" s="279"/>
      <c r="T72" s="279"/>
      <c r="U72" s="279"/>
      <c r="V72" s="279"/>
      <c r="W72" s="279"/>
      <c r="X72" s="279"/>
      <c r="Y72" s="33"/>
      <c r="Z72" s="33"/>
      <c r="AA72" s="279"/>
      <c r="AB72" s="279"/>
    </row>
    <row r="73" spans="1:28" s="258" customFormat="1" ht="9" customHeight="1">
      <c r="A73" s="260" t="s">
        <v>77</v>
      </c>
      <c r="B73" s="272"/>
      <c r="C73" s="218"/>
      <c r="D73" s="218"/>
      <c r="E73" s="218"/>
      <c r="F73" s="277"/>
      <c r="G73" s="277"/>
      <c r="H73" s="277"/>
      <c r="I73" s="218"/>
      <c r="J73" s="218"/>
      <c r="K73" s="218"/>
      <c r="L73" s="277"/>
      <c r="M73" s="277"/>
      <c r="N73" s="277"/>
      <c r="O73" s="282"/>
      <c r="Q73" s="279"/>
      <c r="R73" s="33"/>
      <c r="S73" s="279"/>
      <c r="T73" s="279"/>
      <c r="U73" s="279"/>
      <c r="V73" s="279"/>
      <c r="W73" s="279"/>
      <c r="X73" s="279"/>
      <c r="Y73" s="33"/>
      <c r="Z73" s="33"/>
      <c r="AA73" s="279"/>
      <c r="AB73" s="279"/>
    </row>
    <row r="74" spans="1:28" s="258" customFormat="1" ht="9" customHeight="1">
      <c r="A74" s="315" t="s">
        <v>288</v>
      </c>
      <c r="B74" s="272"/>
      <c r="C74" s="218">
        <v>19743</v>
      </c>
      <c r="D74" s="218">
        <v>20248</v>
      </c>
      <c r="E74" s="218">
        <v>20413</v>
      </c>
      <c r="F74" s="277">
        <v>4.6</v>
      </c>
      <c r="G74" s="277">
        <v>4.67349148451906</v>
      </c>
      <c r="H74" s="277">
        <v>4.677316059671123</v>
      </c>
      <c r="I74" s="218">
        <v>9626</v>
      </c>
      <c r="J74" s="218">
        <v>8855</v>
      </c>
      <c r="K74" s="218">
        <v>9644</v>
      </c>
      <c r="L74" s="277">
        <v>2.2</v>
      </c>
      <c r="M74" s="277">
        <v>2.0438446807297646</v>
      </c>
      <c r="N74" s="277">
        <v>2.209770052391531</v>
      </c>
      <c r="O74" s="282"/>
      <c r="Q74" s="279"/>
      <c r="R74" s="33"/>
      <c r="S74" s="279"/>
      <c r="T74" s="279"/>
      <c r="U74" s="279"/>
      <c r="V74" s="279"/>
      <c r="W74" s="279"/>
      <c r="X74" s="279"/>
      <c r="Y74" s="33"/>
      <c r="Z74" s="33"/>
      <c r="AA74" s="279"/>
      <c r="AB74" s="279"/>
    </row>
    <row r="75" spans="1:28" s="258" customFormat="1" ht="9" customHeight="1">
      <c r="A75" s="315" t="s">
        <v>289</v>
      </c>
      <c r="B75" s="272"/>
      <c r="C75" s="218">
        <v>5876</v>
      </c>
      <c r="D75" s="218">
        <v>5722</v>
      </c>
      <c r="E75" s="218">
        <v>5628</v>
      </c>
      <c r="F75" s="277">
        <v>4.9</v>
      </c>
      <c r="G75" s="277">
        <v>4.807514577137</v>
      </c>
      <c r="H75" s="277">
        <v>4.732844070952296</v>
      </c>
      <c r="I75" s="218">
        <v>2494</v>
      </c>
      <c r="J75" s="218">
        <v>2290</v>
      </c>
      <c r="K75" s="218">
        <v>2280</v>
      </c>
      <c r="L75" s="277">
        <v>2.1</v>
      </c>
      <c r="M75" s="277">
        <v>1.9240140478230916</v>
      </c>
      <c r="N75" s="277">
        <v>1.9173568730936805</v>
      </c>
      <c r="O75" s="282"/>
      <c r="Q75" s="279"/>
      <c r="R75" s="33"/>
      <c r="S75" s="279"/>
      <c r="T75" s="279"/>
      <c r="U75" s="279"/>
      <c r="V75" s="279"/>
      <c r="W75" s="279"/>
      <c r="X75" s="279"/>
      <c r="Y75" s="33"/>
      <c r="Z75" s="33"/>
      <c r="AA75" s="279"/>
      <c r="AB75" s="279"/>
    </row>
    <row r="76" spans="1:28" s="258" customFormat="1" ht="9" customHeight="1">
      <c r="A76" s="315" t="s">
        <v>290</v>
      </c>
      <c r="B76" s="272"/>
      <c r="C76" s="218">
        <v>5227</v>
      </c>
      <c r="D76" s="218">
        <v>5366</v>
      </c>
      <c r="E76" s="218">
        <v>5439</v>
      </c>
      <c r="F76" s="277">
        <v>4.8</v>
      </c>
      <c r="G76" s="277">
        <v>4.9586104801701785</v>
      </c>
      <c r="H76" s="277">
        <v>5.031070723589885</v>
      </c>
      <c r="I76" s="218">
        <v>2215</v>
      </c>
      <c r="J76" s="218">
        <v>2001</v>
      </c>
      <c r="K76" s="218">
        <v>2091</v>
      </c>
      <c r="L76" s="277">
        <v>2</v>
      </c>
      <c r="M76" s="277">
        <v>1.8490830359337547</v>
      </c>
      <c r="N76" s="277">
        <v>1.9341733559526475</v>
      </c>
      <c r="O76" s="282"/>
      <c r="Q76" s="279"/>
      <c r="R76" s="33"/>
      <c r="S76" s="279"/>
      <c r="T76" s="279"/>
      <c r="U76" s="279"/>
      <c r="V76" s="279"/>
      <c r="W76" s="279"/>
      <c r="X76" s="279"/>
      <c r="Y76" s="33"/>
      <c r="Z76" s="33"/>
      <c r="AA76" s="279"/>
      <c r="AB76" s="279"/>
    </row>
    <row r="77" spans="1:28" s="258" customFormat="1" ht="9" customHeight="1">
      <c r="A77" s="315" t="s">
        <v>291</v>
      </c>
      <c r="B77" s="272"/>
      <c r="C77" s="218">
        <v>5069</v>
      </c>
      <c r="D77" s="218">
        <v>5110</v>
      </c>
      <c r="E77" s="218">
        <v>5155</v>
      </c>
      <c r="F77" s="277">
        <v>4.7</v>
      </c>
      <c r="G77" s="277">
        <v>4.735677818214844</v>
      </c>
      <c r="H77" s="277">
        <v>4.801391891375843</v>
      </c>
      <c r="I77" s="218">
        <v>2461</v>
      </c>
      <c r="J77" s="218">
        <v>2427</v>
      </c>
      <c r="K77" s="218">
        <v>2390</v>
      </c>
      <c r="L77" s="277">
        <v>2.3</v>
      </c>
      <c r="M77" s="277">
        <v>2.2492152768703377</v>
      </c>
      <c r="N77" s="277">
        <v>2.2260575403275005</v>
      </c>
      <c r="O77" s="282"/>
      <c r="Q77" s="279"/>
      <c r="R77" s="33"/>
      <c r="S77" s="279"/>
      <c r="T77" s="279"/>
      <c r="U77" s="279"/>
      <c r="V77" s="279"/>
      <c r="W77" s="279"/>
      <c r="X77" s="279"/>
      <c r="Y77" s="33"/>
      <c r="Z77" s="33"/>
      <c r="AA77" s="279"/>
      <c r="AB77" s="279"/>
    </row>
    <row r="78" spans="1:28" s="258" customFormat="1" ht="9" customHeight="1">
      <c r="A78" s="315" t="s">
        <v>292</v>
      </c>
      <c r="B78" s="272"/>
      <c r="C78" s="218">
        <v>7650</v>
      </c>
      <c r="D78" s="218">
        <v>7692</v>
      </c>
      <c r="E78" s="218">
        <v>7861</v>
      </c>
      <c r="F78" s="277">
        <v>4.5</v>
      </c>
      <c r="G78" s="277">
        <v>4.497440808837717</v>
      </c>
      <c r="H78" s="277">
        <v>4.596740004385644</v>
      </c>
      <c r="I78" s="218">
        <v>4121</v>
      </c>
      <c r="J78" s="218">
        <v>3573</v>
      </c>
      <c r="K78" s="218">
        <v>3830</v>
      </c>
      <c r="L78" s="277">
        <v>2.4</v>
      </c>
      <c r="M78" s="277">
        <v>2.0890998452908427</v>
      </c>
      <c r="N78" s="277">
        <v>2.239602368247935</v>
      </c>
      <c r="O78" s="282"/>
      <c r="Q78" s="279"/>
      <c r="R78" s="33"/>
      <c r="S78" s="279"/>
      <c r="T78" s="279"/>
      <c r="U78" s="279"/>
      <c r="V78" s="279"/>
      <c r="W78" s="279"/>
      <c r="X78" s="279"/>
      <c r="Y78" s="33"/>
      <c r="Z78" s="33"/>
      <c r="AA78" s="279"/>
      <c r="AB78" s="279"/>
    </row>
    <row r="79" spans="1:28" s="258" customFormat="1" ht="9" customHeight="1">
      <c r="A79" s="315" t="s">
        <v>293</v>
      </c>
      <c r="B79" s="272"/>
      <c r="C79" s="218">
        <v>6091</v>
      </c>
      <c r="D79" s="218">
        <v>6005</v>
      </c>
      <c r="E79" s="218">
        <v>5989</v>
      </c>
      <c r="F79" s="277">
        <v>4.6</v>
      </c>
      <c r="G79" s="277">
        <v>4.534700464344266</v>
      </c>
      <c r="H79" s="277">
        <v>4.538334872886462</v>
      </c>
      <c r="I79" s="218">
        <v>2759</v>
      </c>
      <c r="J79" s="218">
        <v>2792</v>
      </c>
      <c r="K79" s="218">
        <v>2706</v>
      </c>
      <c r="L79" s="277">
        <v>2.1</v>
      </c>
      <c r="M79" s="277">
        <v>2.1083902908325047</v>
      </c>
      <c r="N79" s="277">
        <v>2.0505483663434236</v>
      </c>
      <c r="O79" s="65"/>
      <c r="Q79" s="279"/>
      <c r="R79" s="33"/>
      <c r="S79" s="279"/>
      <c r="T79" s="279"/>
      <c r="U79" s="279"/>
      <c r="V79" s="279"/>
      <c r="W79" s="279"/>
      <c r="X79" s="279"/>
      <c r="Y79" s="33"/>
      <c r="Z79" s="33"/>
      <c r="AA79" s="279"/>
      <c r="AB79" s="279"/>
    </row>
    <row r="80" spans="1:28" s="258" customFormat="1" ht="9" customHeight="1">
      <c r="A80" s="315" t="s">
        <v>294</v>
      </c>
      <c r="B80" s="272"/>
      <c r="C80" s="218">
        <v>8644</v>
      </c>
      <c r="D80" s="218">
        <v>8669</v>
      </c>
      <c r="E80" s="218">
        <v>8607</v>
      </c>
      <c r="F80" s="277">
        <v>4.8</v>
      </c>
      <c r="G80" s="277">
        <v>4.855510884432232</v>
      </c>
      <c r="H80" s="277">
        <v>4.82239716897776</v>
      </c>
      <c r="I80" s="218">
        <v>3890</v>
      </c>
      <c r="J80" s="218">
        <v>3489</v>
      </c>
      <c r="K80" s="218">
        <v>3866</v>
      </c>
      <c r="L80" s="277">
        <v>2.2</v>
      </c>
      <c r="M80" s="277">
        <v>1.9541905036087273</v>
      </c>
      <c r="N80" s="277">
        <v>2.166072668208205</v>
      </c>
      <c r="O80" s="65"/>
      <c r="Q80" s="279"/>
      <c r="R80" s="33"/>
      <c r="S80" s="279"/>
      <c r="T80" s="279"/>
      <c r="U80" s="279"/>
      <c r="V80" s="279"/>
      <c r="W80" s="279"/>
      <c r="X80" s="279"/>
      <c r="Y80" s="33"/>
      <c r="Z80" s="33"/>
      <c r="AA80" s="279"/>
      <c r="AB80" s="279"/>
    </row>
    <row r="81" spans="3:28" s="258" customFormat="1" ht="6.75" customHeight="1">
      <c r="C81" s="268"/>
      <c r="D81" s="268"/>
      <c r="E81" s="268"/>
      <c r="F81" s="309"/>
      <c r="G81" s="309"/>
      <c r="H81" s="277"/>
      <c r="I81" s="268"/>
      <c r="J81" s="268"/>
      <c r="K81" s="268"/>
      <c r="L81" s="284"/>
      <c r="M81" s="309"/>
      <c r="N81" s="313"/>
      <c r="O81" s="65"/>
      <c r="Q81" s="279"/>
      <c r="R81" s="33"/>
      <c r="S81" s="279"/>
      <c r="T81" s="279"/>
      <c r="U81" s="279"/>
      <c r="V81" s="279"/>
      <c r="W81" s="279"/>
      <c r="X81" s="279"/>
      <c r="Y81" s="33"/>
      <c r="Z81" s="33"/>
      <c r="AA81" s="279"/>
      <c r="AB81" s="279"/>
    </row>
    <row r="82" spans="1:28" s="258" customFormat="1" ht="7.5" customHeight="1">
      <c r="A82" s="285" t="s">
        <v>115</v>
      </c>
      <c r="C82" s="286"/>
      <c r="D82" s="286"/>
      <c r="E82" s="286"/>
      <c r="F82" s="309"/>
      <c r="G82" s="309"/>
      <c r="H82" s="277"/>
      <c r="I82" s="286"/>
      <c r="J82" s="286"/>
      <c r="K82" s="286"/>
      <c r="L82" s="284"/>
      <c r="M82" s="309"/>
      <c r="N82" s="313"/>
      <c r="O82" s="65"/>
      <c r="Q82" s="279"/>
      <c r="R82" s="33"/>
      <c r="S82" s="279"/>
      <c r="T82" s="279"/>
      <c r="U82" s="279"/>
      <c r="V82" s="279"/>
      <c r="W82" s="279"/>
      <c r="X82" s="279"/>
      <c r="Y82" s="33"/>
      <c r="Z82" s="33"/>
      <c r="AA82" s="279"/>
      <c r="AB82" s="279"/>
    </row>
    <row r="83" spans="1:28" s="258" customFormat="1" ht="7.5" customHeight="1">
      <c r="A83" s="60" t="s">
        <v>295</v>
      </c>
      <c r="E83" s="264"/>
      <c r="F83" s="309"/>
      <c r="G83" s="309"/>
      <c r="H83" s="314"/>
      <c r="K83" s="264"/>
      <c r="L83" s="284"/>
      <c r="M83" s="309"/>
      <c r="N83" s="314"/>
      <c r="O83" s="65"/>
      <c r="Q83" s="279"/>
      <c r="R83" s="33"/>
      <c r="S83" s="279"/>
      <c r="T83" s="279"/>
      <c r="U83" s="279"/>
      <c r="V83" s="279"/>
      <c r="W83" s="279"/>
      <c r="X83" s="279"/>
      <c r="Y83" s="33"/>
      <c r="Z83" s="33"/>
      <c r="AA83" s="279"/>
      <c r="AB83" s="279"/>
    </row>
    <row r="84" spans="1:28" s="258" customFormat="1" ht="8.25" customHeight="1">
      <c r="A84" s="258" t="s">
        <v>296</v>
      </c>
      <c r="E84" s="65"/>
      <c r="F84" s="260"/>
      <c r="G84" s="260"/>
      <c r="H84" s="259"/>
      <c r="K84" s="269"/>
      <c r="M84" s="260"/>
      <c r="N84" s="259"/>
      <c r="O84" s="65"/>
      <c r="Q84" s="279"/>
      <c r="R84" s="33"/>
      <c r="S84" s="279"/>
      <c r="T84" s="279"/>
      <c r="U84" s="279"/>
      <c r="V84" s="279"/>
      <c r="W84" s="279"/>
      <c r="X84" s="279"/>
      <c r="Y84" s="33"/>
      <c r="Z84" s="33"/>
      <c r="AA84" s="279"/>
      <c r="AB84" s="279"/>
    </row>
    <row r="85" spans="1:28" s="258" customFormat="1" ht="27" customHeight="1">
      <c r="A85" s="467" t="s">
        <v>310</v>
      </c>
      <c r="B85" s="467"/>
      <c r="C85" s="467"/>
      <c r="D85" s="467"/>
      <c r="E85" s="467"/>
      <c r="F85" s="467"/>
      <c r="G85" s="467"/>
      <c r="H85" s="467"/>
      <c r="I85" s="467"/>
      <c r="J85" s="467"/>
      <c r="K85" s="467"/>
      <c r="L85" s="467"/>
      <c r="M85" s="467"/>
      <c r="N85" s="467"/>
      <c r="O85" s="65"/>
      <c r="Q85" s="279"/>
      <c r="R85" s="33"/>
      <c r="S85" s="279"/>
      <c r="T85" s="279"/>
      <c r="U85" s="279"/>
      <c r="V85" s="279"/>
      <c r="W85" s="279"/>
      <c r="X85" s="279"/>
      <c r="Y85" s="33"/>
      <c r="Z85" s="33"/>
      <c r="AA85" s="279"/>
      <c r="AB85" s="279"/>
    </row>
    <row r="86" spans="5:28" s="258" customFormat="1" ht="9" customHeight="1">
      <c r="E86" s="65"/>
      <c r="F86" s="260"/>
      <c r="G86" s="260"/>
      <c r="H86" s="259"/>
      <c r="K86" s="65"/>
      <c r="M86" s="260"/>
      <c r="N86" s="259"/>
      <c r="O86" s="65"/>
      <c r="Q86" s="279"/>
      <c r="R86" s="33"/>
      <c r="S86" s="279"/>
      <c r="T86" s="279"/>
      <c r="U86" s="279"/>
      <c r="V86" s="279"/>
      <c r="W86" s="279"/>
      <c r="X86" s="279"/>
      <c r="Y86" s="33"/>
      <c r="Z86" s="33"/>
      <c r="AA86" s="279"/>
      <c r="AB86" s="279"/>
    </row>
    <row r="87" spans="5:28" s="258" customFormat="1" ht="9" customHeight="1">
      <c r="E87" s="65"/>
      <c r="F87" s="260"/>
      <c r="G87" s="260"/>
      <c r="H87" s="259"/>
      <c r="K87" s="65"/>
      <c r="M87" s="260"/>
      <c r="N87" s="259"/>
      <c r="O87" s="65"/>
      <c r="Q87" s="279"/>
      <c r="R87" s="33"/>
      <c r="S87" s="279"/>
      <c r="T87" s="279"/>
      <c r="U87" s="279"/>
      <c r="V87" s="279"/>
      <c r="W87" s="279"/>
      <c r="X87" s="279"/>
      <c r="Y87" s="33"/>
      <c r="Z87" s="33"/>
      <c r="AA87" s="279"/>
      <c r="AB87" s="279"/>
    </row>
    <row r="88" spans="5:28" s="258" customFormat="1" ht="9" customHeight="1">
      <c r="E88" s="65"/>
      <c r="F88" s="260"/>
      <c r="G88" s="260"/>
      <c r="H88" s="259"/>
      <c r="K88" s="65"/>
      <c r="M88" s="260"/>
      <c r="N88" s="259"/>
      <c r="O88" s="65"/>
      <c r="Q88" s="279"/>
      <c r="R88" s="33"/>
      <c r="S88" s="279"/>
      <c r="T88" s="279"/>
      <c r="U88" s="279"/>
      <c r="V88" s="279"/>
      <c r="W88" s="279"/>
      <c r="X88" s="279"/>
      <c r="Y88" s="33"/>
      <c r="Z88" s="33"/>
      <c r="AA88" s="279"/>
      <c r="AB88" s="279"/>
    </row>
    <row r="89" spans="5:28" s="258" customFormat="1" ht="9" customHeight="1">
      <c r="E89" s="65"/>
      <c r="F89" s="260"/>
      <c r="G89" s="260"/>
      <c r="H89" s="259"/>
      <c r="K89" s="65"/>
      <c r="M89" s="260"/>
      <c r="N89" s="259"/>
      <c r="O89" s="65"/>
      <c r="Q89" s="279"/>
      <c r="R89" s="33"/>
      <c r="S89" s="279"/>
      <c r="T89" s="279"/>
      <c r="U89" s="279"/>
      <c r="V89" s="279"/>
      <c r="W89" s="279"/>
      <c r="X89" s="279"/>
      <c r="Y89" s="33"/>
      <c r="Z89" s="33"/>
      <c r="AA89" s="279"/>
      <c r="AB89" s="279"/>
    </row>
    <row r="90" spans="5:28" s="258" customFormat="1" ht="9" customHeight="1">
      <c r="E90" s="65"/>
      <c r="F90" s="260"/>
      <c r="G90" s="260"/>
      <c r="H90" s="259"/>
      <c r="K90" s="65"/>
      <c r="M90" s="260"/>
      <c r="N90" s="259"/>
      <c r="O90" s="65"/>
      <c r="Q90" s="279"/>
      <c r="R90" s="33"/>
      <c r="S90" s="279"/>
      <c r="T90" s="279"/>
      <c r="U90" s="279"/>
      <c r="V90" s="279"/>
      <c r="W90" s="279"/>
      <c r="X90" s="279"/>
      <c r="Y90" s="33"/>
      <c r="Z90" s="33"/>
      <c r="AA90" s="279"/>
      <c r="AB90" s="279"/>
    </row>
    <row r="91" spans="5:28" s="258" customFormat="1" ht="9" customHeight="1">
      <c r="E91" s="65"/>
      <c r="F91" s="260"/>
      <c r="G91" s="260"/>
      <c r="H91" s="259"/>
      <c r="K91" s="65"/>
      <c r="M91" s="260"/>
      <c r="N91" s="259"/>
      <c r="O91" s="65"/>
      <c r="Q91" s="279"/>
      <c r="R91" s="33"/>
      <c r="S91" s="279"/>
      <c r="T91" s="279"/>
      <c r="U91" s="279"/>
      <c r="V91" s="279"/>
      <c r="W91" s="279"/>
      <c r="X91" s="279"/>
      <c r="Y91" s="33"/>
      <c r="Z91" s="33"/>
      <c r="AA91" s="279"/>
      <c r="AB91" s="279"/>
    </row>
    <row r="92" spans="5:28" s="258" customFormat="1" ht="9" customHeight="1">
      <c r="E92" s="65"/>
      <c r="F92" s="260"/>
      <c r="G92" s="260"/>
      <c r="H92" s="259"/>
      <c r="K92" s="65"/>
      <c r="M92" s="260"/>
      <c r="N92" s="259"/>
      <c r="O92" s="65"/>
      <c r="Q92" s="279"/>
      <c r="R92" s="33"/>
      <c r="S92" s="279"/>
      <c r="T92" s="279"/>
      <c r="U92" s="279"/>
      <c r="V92" s="279"/>
      <c r="W92" s="279"/>
      <c r="X92" s="279"/>
      <c r="Y92" s="33"/>
      <c r="Z92" s="33"/>
      <c r="AA92" s="279"/>
      <c r="AB92" s="279"/>
    </row>
    <row r="93" spans="5:28" s="258" customFormat="1" ht="9" customHeight="1">
      <c r="E93" s="65"/>
      <c r="F93" s="260"/>
      <c r="G93" s="260"/>
      <c r="H93" s="259"/>
      <c r="K93" s="65"/>
      <c r="M93" s="260"/>
      <c r="N93" s="259"/>
      <c r="O93" s="65"/>
      <c r="Q93" s="279"/>
      <c r="R93" s="33"/>
      <c r="S93" s="279"/>
      <c r="T93" s="279"/>
      <c r="U93" s="279"/>
      <c r="V93" s="279"/>
      <c r="W93" s="279"/>
      <c r="X93" s="279"/>
      <c r="Y93" s="33"/>
      <c r="Z93" s="33"/>
      <c r="AA93" s="279"/>
      <c r="AB93" s="279"/>
    </row>
    <row r="94" spans="5:28" s="258" customFormat="1" ht="9" customHeight="1">
      <c r="E94" s="65"/>
      <c r="F94" s="260"/>
      <c r="G94" s="260"/>
      <c r="H94" s="259"/>
      <c r="K94" s="65"/>
      <c r="M94" s="260"/>
      <c r="N94" s="259"/>
      <c r="O94" s="65"/>
      <c r="Q94" s="279"/>
      <c r="R94" s="33"/>
      <c r="S94" s="279"/>
      <c r="T94" s="279"/>
      <c r="U94" s="279"/>
      <c r="V94" s="279"/>
      <c r="W94" s="279"/>
      <c r="X94" s="279"/>
      <c r="Y94" s="33"/>
      <c r="Z94" s="33"/>
      <c r="AA94" s="279"/>
      <c r="AB94" s="279"/>
    </row>
    <row r="95" spans="5:28" s="258" customFormat="1" ht="9" customHeight="1">
      <c r="E95" s="65"/>
      <c r="F95" s="260"/>
      <c r="G95" s="260"/>
      <c r="H95" s="259"/>
      <c r="K95" s="65"/>
      <c r="M95" s="260"/>
      <c r="N95" s="259"/>
      <c r="O95" s="65"/>
      <c r="Q95" s="279"/>
      <c r="R95" s="33"/>
      <c r="S95" s="279"/>
      <c r="T95" s="279"/>
      <c r="U95" s="279"/>
      <c r="V95" s="279"/>
      <c r="W95" s="279"/>
      <c r="X95" s="279"/>
      <c r="Y95" s="33"/>
      <c r="Z95" s="33"/>
      <c r="AA95" s="279"/>
      <c r="AB95" s="279"/>
    </row>
    <row r="96" spans="5:28" s="258" customFormat="1" ht="9" customHeight="1">
      <c r="E96" s="65"/>
      <c r="F96" s="260"/>
      <c r="G96" s="260"/>
      <c r="H96" s="259"/>
      <c r="K96" s="65"/>
      <c r="M96" s="260"/>
      <c r="N96" s="259"/>
      <c r="O96" s="65"/>
      <c r="Q96" s="279"/>
      <c r="R96" s="33"/>
      <c r="S96" s="279"/>
      <c r="T96" s="279"/>
      <c r="U96" s="279"/>
      <c r="V96" s="279"/>
      <c r="W96" s="279"/>
      <c r="X96" s="279"/>
      <c r="Y96" s="33"/>
      <c r="Z96" s="33"/>
      <c r="AA96" s="279"/>
      <c r="AB96" s="279"/>
    </row>
    <row r="97" spans="5:28" s="258" customFormat="1" ht="9" customHeight="1">
      <c r="E97" s="65"/>
      <c r="F97" s="260"/>
      <c r="G97" s="260"/>
      <c r="H97" s="259"/>
      <c r="K97" s="65"/>
      <c r="M97" s="260"/>
      <c r="N97" s="259"/>
      <c r="O97" s="65"/>
      <c r="Q97" s="279"/>
      <c r="R97" s="33"/>
      <c r="S97" s="279"/>
      <c r="T97" s="279"/>
      <c r="U97" s="279"/>
      <c r="V97" s="279"/>
      <c r="W97" s="279"/>
      <c r="X97" s="279"/>
      <c r="Y97" s="33"/>
      <c r="Z97" s="33"/>
      <c r="AA97" s="279"/>
      <c r="AB97" s="279"/>
    </row>
    <row r="98" spans="5:28" s="258" customFormat="1" ht="9" customHeight="1">
      <c r="E98" s="65"/>
      <c r="F98" s="260"/>
      <c r="G98" s="260"/>
      <c r="H98" s="259"/>
      <c r="K98" s="65"/>
      <c r="M98" s="260"/>
      <c r="N98" s="259"/>
      <c r="O98" s="65"/>
      <c r="Q98" s="279"/>
      <c r="R98" s="33"/>
      <c r="S98" s="279"/>
      <c r="T98" s="279"/>
      <c r="U98" s="279"/>
      <c r="V98" s="279"/>
      <c r="W98" s="279"/>
      <c r="X98" s="279"/>
      <c r="Y98" s="33"/>
      <c r="Z98" s="33"/>
      <c r="AA98" s="279"/>
      <c r="AB98" s="279"/>
    </row>
    <row r="99" spans="5:28" s="258" customFormat="1" ht="9" customHeight="1">
      <c r="E99" s="65"/>
      <c r="F99" s="260"/>
      <c r="G99" s="260"/>
      <c r="H99" s="259"/>
      <c r="K99" s="65"/>
      <c r="M99" s="260"/>
      <c r="N99" s="259"/>
      <c r="O99" s="65"/>
      <c r="Q99" s="279"/>
      <c r="R99" s="33"/>
      <c r="S99" s="279"/>
      <c r="T99" s="279"/>
      <c r="U99" s="279"/>
      <c r="V99" s="279"/>
      <c r="W99" s="279"/>
      <c r="X99" s="279"/>
      <c r="Y99" s="33"/>
      <c r="Z99" s="33"/>
      <c r="AA99" s="279"/>
      <c r="AB99" s="279"/>
    </row>
    <row r="100" spans="5:28" s="258" customFormat="1" ht="9" customHeight="1">
      <c r="E100" s="65"/>
      <c r="F100" s="260"/>
      <c r="G100" s="260"/>
      <c r="H100" s="259"/>
      <c r="K100" s="65"/>
      <c r="M100" s="260"/>
      <c r="N100" s="259"/>
      <c r="O100" s="65"/>
      <c r="Q100" s="279"/>
      <c r="R100" s="33"/>
      <c r="S100" s="279"/>
      <c r="T100" s="279"/>
      <c r="U100" s="279"/>
      <c r="V100" s="279"/>
      <c r="W100" s="279"/>
      <c r="X100" s="279"/>
      <c r="Y100" s="33"/>
      <c r="Z100" s="33"/>
      <c r="AA100" s="279"/>
      <c r="AB100" s="279"/>
    </row>
    <row r="101" spans="5:28" s="258" customFormat="1" ht="9" customHeight="1">
      <c r="E101" s="65"/>
      <c r="F101" s="260"/>
      <c r="G101" s="260"/>
      <c r="H101" s="259"/>
      <c r="K101" s="65"/>
      <c r="M101" s="260"/>
      <c r="N101" s="259"/>
      <c r="O101" s="65"/>
      <c r="Q101" s="279"/>
      <c r="R101" s="33"/>
      <c r="S101" s="279"/>
      <c r="T101" s="279"/>
      <c r="U101" s="279"/>
      <c r="V101" s="279"/>
      <c r="W101" s="279"/>
      <c r="X101" s="279"/>
      <c r="Y101" s="33"/>
      <c r="Z101" s="33"/>
      <c r="AA101" s="279"/>
      <c r="AB101" s="279"/>
    </row>
    <row r="102" spans="5:28" s="258" customFormat="1" ht="9" customHeight="1">
      <c r="E102" s="65"/>
      <c r="F102" s="260"/>
      <c r="G102" s="260"/>
      <c r="H102" s="259"/>
      <c r="K102" s="65"/>
      <c r="M102" s="260"/>
      <c r="N102" s="259"/>
      <c r="O102" s="65"/>
      <c r="Q102" s="279"/>
      <c r="R102" s="33"/>
      <c r="S102" s="279"/>
      <c r="T102" s="279"/>
      <c r="U102" s="279"/>
      <c r="V102" s="279"/>
      <c r="W102" s="279"/>
      <c r="X102" s="279"/>
      <c r="Y102" s="33"/>
      <c r="Z102" s="33"/>
      <c r="AA102" s="279"/>
      <c r="AB102" s="279"/>
    </row>
    <row r="103" spans="5:28" s="258" customFormat="1" ht="9" customHeight="1">
      <c r="E103" s="65"/>
      <c r="F103" s="260"/>
      <c r="G103" s="260"/>
      <c r="H103" s="259"/>
      <c r="K103" s="65"/>
      <c r="M103" s="260"/>
      <c r="N103" s="259"/>
      <c r="O103" s="65"/>
      <c r="Q103" s="279"/>
      <c r="R103" s="33"/>
      <c r="S103" s="279"/>
      <c r="T103" s="279"/>
      <c r="U103" s="279"/>
      <c r="V103" s="279"/>
      <c r="W103" s="279"/>
      <c r="X103" s="279"/>
      <c r="Y103" s="33"/>
      <c r="Z103" s="33"/>
      <c r="AA103" s="279"/>
      <c r="AB103" s="279"/>
    </row>
    <row r="104" spans="5:28" s="258" customFormat="1" ht="9" customHeight="1">
      <c r="E104" s="65"/>
      <c r="F104" s="260"/>
      <c r="G104" s="260"/>
      <c r="H104" s="259"/>
      <c r="K104" s="65"/>
      <c r="M104" s="260"/>
      <c r="N104" s="259"/>
      <c r="O104" s="65"/>
      <c r="Q104" s="279"/>
      <c r="R104" s="33"/>
      <c r="S104" s="279"/>
      <c r="T104" s="279"/>
      <c r="U104" s="279"/>
      <c r="V104" s="279"/>
      <c r="W104" s="279"/>
      <c r="X104" s="279"/>
      <c r="Y104" s="33"/>
      <c r="Z104" s="33"/>
      <c r="AA104" s="279"/>
      <c r="AB104" s="279"/>
    </row>
    <row r="105" spans="5:28" s="258" customFormat="1" ht="9" customHeight="1">
      <c r="E105" s="65"/>
      <c r="F105" s="260"/>
      <c r="G105" s="260"/>
      <c r="H105" s="259"/>
      <c r="K105" s="65"/>
      <c r="M105" s="260"/>
      <c r="N105" s="259"/>
      <c r="O105" s="65"/>
      <c r="Q105" s="279"/>
      <c r="R105" s="33"/>
      <c r="S105" s="279"/>
      <c r="T105" s="279"/>
      <c r="U105" s="279"/>
      <c r="V105" s="279"/>
      <c r="W105" s="279"/>
      <c r="X105" s="279"/>
      <c r="Y105" s="33"/>
      <c r="Z105" s="33"/>
      <c r="AA105" s="279"/>
      <c r="AB105" s="279"/>
    </row>
    <row r="106" spans="5:28" s="258" customFormat="1" ht="9" customHeight="1">
      <c r="E106" s="65"/>
      <c r="F106" s="260"/>
      <c r="G106" s="260"/>
      <c r="H106" s="259"/>
      <c r="K106" s="65"/>
      <c r="M106" s="260"/>
      <c r="N106" s="259"/>
      <c r="O106" s="65"/>
      <c r="Q106" s="279"/>
      <c r="R106" s="33"/>
      <c r="S106" s="279"/>
      <c r="T106" s="279"/>
      <c r="U106" s="279"/>
      <c r="V106" s="279"/>
      <c r="W106" s="279"/>
      <c r="X106" s="279"/>
      <c r="Y106" s="33"/>
      <c r="Z106" s="33"/>
      <c r="AA106" s="279"/>
      <c r="AB106" s="279"/>
    </row>
    <row r="107" spans="5:28" s="258" customFormat="1" ht="9" customHeight="1">
      <c r="E107" s="65"/>
      <c r="F107" s="260"/>
      <c r="G107" s="260"/>
      <c r="H107" s="259"/>
      <c r="K107" s="65"/>
      <c r="M107" s="260"/>
      <c r="N107" s="259"/>
      <c r="O107" s="65"/>
      <c r="Q107" s="279"/>
      <c r="R107" s="33"/>
      <c r="S107" s="279"/>
      <c r="T107" s="279"/>
      <c r="U107" s="279"/>
      <c r="V107" s="279"/>
      <c r="W107" s="279"/>
      <c r="X107" s="279"/>
      <c r="Y107" s="33"/>
      <c r="Z107" s="33"/>
      <c r="AA107" s="279"/>
      <c r="AB107" s="279"/>
    </row>
    <row r="108" spans="5:28" s="258" customFormat="1" ht="9" customHeight="1">
      <c r="E108" s="65"/>
      <c r="F108" s="260"/>
      <c r="G108" s="260"/>
      <c r="H108" s="259"/>
      <c r="K108" s="65"/>
      <c r="M108" s="260"/>
      <c r="N108" s="259"/>
      <c r="O108" s="65"/>
      <c r="Q108" s="279"/>
      <c r="R108" s="33"/>
      <c r="S108" s="279"/>
      <c r="T108" s="279"/>
      <c r="U108" s="279"/>
      <c r="V108" s="279"/>
      <c r="W108" s="279"/>
      <c r="X108" s="279"/>
      <c r="Y108" s="33"/>
      <c r="Z108" s="33"/>
      <c r="AA108" s="279"/>
      <c r="AB108" s="279"/>
    </row>
    <row r="109" spans="5:28" s="258" customFormat="1" ht="9" customHeight="1">
      <c r="E109" s="65"/>
      <c r="F109" s="260"/>
      <c r="G109" s="260"/>
      <c r="H109" s="259"/>
      <c r="K109" s="65"/>
      <c r="M109" s="260"/>
      <c r="N109" s="259"/>
      <c r="O109" s="65"/>
      <c r="Q109" s="279"/>
      <c r="R109" s="33"/>
      <c r="S109" s="279"/>
      <c r="T109" s="279"/>
      <c r="U109" s="279"/>
      <c r="V109" s="279"/>
      <c r="W109" s="279"/>
      <c r="X109" s="279"/>
      <c r="Y109" s="33"/>
      <c r="Z109" s="33"/>
      <c r="AA109" s="279"/>
      <c r="AB109" s="279"/>
    </row>
    <row r="110" spans="5:28" s="258" customFormat="1" ht="9" customHeight="1">
      <c r="E110" s="65"/>
      <c r="F110" s="260"/>
      <c r="G110" s="260"/>
      <c r="H110" s="259"/>
      <c r="K110" s="65"/>
      <c r="M110" s="260"/>
      <c r="N110" s="259"/>
      <c r="O110" s="65"/>
      <c r="Q110" s="279"/>
      <c r="R110" s="33"/>
      <c r="S110" s="279"/>
      <c r="T110" s="279"/>
      <c r="U110" s="279"/>
      <c r="V110" s="279"/>
      <c r="W110" s="279"/>
      <c r="X110" s="279"/>
      <c r="Y110" s="33"/>
      <c r="Z110" s="33"/>
      <c r="AA110" s="279"/>
      <c r="AB110" s="279"/>
    </row>
    <row r="111" spans="5:28" s="258" customFormat="1" ht="9" customHeight="1">
      <c r="E111" s="65"/>
      <c r="F111" s="260"/>
      <c r="G111" s="260"/>
      <c r="H111" s="259"/>
      <c r="K111" s="65"/>
      <c r="M111" s="260"/>
      <c r="N111" s="259"/>
      <c r="O111" s="65"/>
      <c r="Q111" s="279"/>
      <c r="R111" s="33"/>
      <c r="S111" s="279"/>
      <c r="T111" s="279"/>
      <c r="U111" s="279"/>
      <c r="V111" s="279"/>
      <c r="W111" s="279"/>
      <c r="X111" s="279"/>
      <c r="Y111" s="33"/>
      <c r="Z111" s="33"/>
      <c r="AA111" s="279"/>
      <c r="AB111" s="279"/>
    </row>
    <row r="112" spans="5:28" s="258" customFormat="1" ht="9" customHeight="1">
      <c r="E112" s="65"/>
      <c r="F112" s="260"/>
      <c r="G112" s="260"/>
      <c r="H112" s="259"/>
      <c r="K112" s="65"/>
      <c r="M112" s="260"/>
      <c r="N112" s="259"/>
      <c r="O112" s="276"/>
      <c r="Q112" s="279"/>
      <c r="R112" s="33"/>
      <c r="S112" s="279"/>
      <c r="T112" s="279"/>
      <c r="U112" s="279"/>
      <c r="V112" s="279"/>
      <c r="W112" s="279"/>
      <c r="X112" s="279"/>
      <c r="Y112" s="33"/>
      <c r="Z112" s="33"/>
      <c r="AA112" s="279"/>
      <c r="AB112" s="279"/>
    </row>
    <row r="113" spans="5:28" s="258" customFormat="1" ht="9" customHeight="1">
      <c r="E113" s="65"/>
      <c r="F113" s="260"/>
      <c r="G113" s="260"/>
      <c r="H113" s="259"/>
      <c r="K113" s="65"/>
      <c r="M113" s="260"/>
      <c r="N113" s="259"/>
      <c r="O113" s="276"/>
      <c r="Q113" s="279"/>
      <c r="R113" s="33"/>
      <c r="S113" s="279"/>
      <c r="T113" s="279"/>
      <c r="U113" s="279"/>
      <c r="V113" s="279"/>
      <c r="W113" s="279"/>
      <c r="X113" s="279"/>
      <c r="Y113" s="33"/>
      <c r="Z113" s="33"/>
      <c r="AA113" s="279"/>
      <c r="AB113" s="279"/>
    </row>
  </sheetData>
  <sheetProtection/>
  <mergeCells count="12">
    <mergeCell ref="A7:N7"/>
    <mergeCell ref="A34:N34"/>
    <mergeCell ref="A63:N63"/>
    <mergeCell ref="A85:N85"/>
    <mergeCell ref="A1:N1"/>
    <mergeCell ref="A3:B5"/>
    <mergeCell ref="C3:H3"/>
    <mergeCell ref="I3:N3"/>
    <mergeCell ref="C4:E4"/>
    <mergeCell ref="F4:H4"/>
    <mergeCell ref="I4:K4"/>
    <mergeCell ref="L4:N4"/>
  </mergeCells>
  <printOptions/>
  <pageMargins left="0.7874015748031497" right="0.7874015748031497" top="0.984251968503937" bottom="0.7874015748031497" header="0.5118110236220472" footer="0.5118110236220472"/>
  <pageSetup horizontalDpi="600" verticalDpi="600" orientation="portrait" paperSize="9" scale="96" r:id="rId1"/>
  <headerFooter alignWithMargins="0">
    <oddHeader>&amp;C&amp;"Arial,Standard"- 9 -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lfstad-wem</dc:creator>
  <cp:keywords/>
  <dc:description/>
  <cp:lastModifiedBy>Weber, Ulrike (LfStaD)</cp:lastModifiedBy>
  <cp:lastPrinted>2013-08-14T06:01:23Z</cp:lastPrinted>
  <dcterms:created xsi:type="dcterms:W3CDTF">2003-09-18T06:46:11Z</dcterms:created>
  <dcterms:modified xsi:type="dcterms:W3CDTF">2013-08-14T07:40:09Z</dcterms:modified>
  <cp:category/>
  <cp:version/>
  <cp:contentType/>
  <cp:contentStatus/>
</cp:coreProperties>
</file>